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/>
  </bookViews>
  <sheets>
    <sheet name="Hiv" sheetId="4" r:id="rId1"/>
    <sheet name="Munka3" sheetId="3" r:id="rId2"/>
  </sheets>
  <definedNames>
    <definedName name="_xlnm.Print_Area" localSheetId="0">Hiv!$A$1:$K$217</definedName>
  </definedNames>
  <calcPr calcId="125725"/>
</workbook>
</file>

<file path=xl/calcChain.xml><?xml version="1.0" encoding="utf-8"?>
<calcChain xmlns="http://schemas.openxmlformats.org/spreadsheetml/2006/main">
  <c r="G27" i="4"/>
  <c r="G193"/>
  <c r="G107"/>
  <c r="G80"/>
  <c r="G43"/>
  <c r="G72"/>
  <c r="G61"/>
  <c r="G50"/>
  <c r="G34"/>
  <c r="G16"/>
  <c r="G8"/>
  <c r="E8"/>
  <c r="C8"/>
  <c r="E16"/>
  <c r="J193"/>
  <c r="E193"/>
  <c r="J50"/>
  <c r="E50"/>
  <c r="C50"/>
  <c r="J201"/>
  <c r="E201"/>
  <c r="C201"/>
  <c r="J190"/>
  <c r="G190"/>
  <c r="E190"/>
  <c r="C190"/>
  <c r="C189" s="1"/>
  <c r="J184"/>
  <c r="C184"/>
  <c r="J167"/>
  <c r="J164" s="1"/>
  <c r="G167"/>
  <c r="G164" s="1"/>
  <c r="E167"/>
  <c r="E164" s="1"/>
  <c r="C167"/>
  <c r="C164" s="1"/>
  <c r="J158"/>
  <c r="G158"/>
  <c r="E158"/>
  <c r="C158"/>
  <c r="J151"/>
  <c r="C151"/>
  <c r="J145"/>
  <c r="G145"/>
  <c r="E145"/>
  <c r="C145"/>
  <c r="J114"/>
  <c r="G114"/>
  <c r="E114"/>
  <c r="C114"/>
  <c r="J107"/>
  <c r="E107"/>
  <c r="C107"/>
  <c r="J80"/>
  <c r="E80"/>
  <c r="C80"/>
  <c r="J72"/>
  <c r="E72"/>
  <c r="C72"/>
  <c r="J61"/>
  <c r="E61"/>
  <c r="C61"/>
  <c r="J53"/>
  <c r="E53"/>
  <c r="C53"/>
  <c r="J43"/>
  <c r="E43"/>
  <c r="C43"/>
  <c r="J34"/>
  <c r="E34"/>
  <c r="C34"/>
  <c r="J27"/>
  <c r="E27"/>
  <c r="C27"/>
  <c r="J16"/>
  <c r="C16"/>
  <c r="J8"/>
  <c r="C79" l="1"/>
  <c r="G79"/>
  <c r="E189"/>
  <c r="J79"/>
  <c r="E79"/>
  <c r="J189"/>
  <c r="C7"/>
  <c r="J7"/>
  <c r="G7"/>
  <c r="E7"/>
  <c r="C6" l="1"/>
  <c r="C213" s="1"/>
  <c r="C216" s="1"/>
  <c r="G6"/>
  <c r="G213" s="1"/>
  <c r="G216" s="1"/>
  <c r="E6"/>
  <c r="E213" s="1"/>
  <c r="E216" s="1"/>
  <c r="J6"/>
  <c r="J213" s="1"/>
  <c r="J216" s="1"/>
</calcChain>
</file>

<file path=xl/sharedStrings.xml><?xml version="1.0" encoding="utf-8"?>
<sst xmlns="http://schemas.openxmlformats.org/spreadsheetml/2006/main" count="289" uniqueCount="215">
  <si>
    <t>Megnevezés</t>
  </si>
  <si>
    <t>I.</t>
  </si>
  <si>
    <t>A)</t>
  </si>
  <si>
    <t>1.)</t>
  </si>
  <si>
    <t>C)</t>
  </si>
  <si>
    <t>II.</t>
  </si>
  <si>
    <t>III.</t>
  </si>
  <si>
    <t>V.</t>
  </si>
  <si>
    <t>B.)</t>
  </si>
  <si>
    <t>D.)</t>
  </si>
  <si>
    <t>Folyó működési kiadások</t>
  </si>
  <si>
    <t>Kiadások</t>
  </si>
  <si>
    <t>Rendszeres személyi juttatások</t>
  </si>
  <si>
    <t>Személyi jellegű juttatások</t>
  </si>
  <si>
    <t>2.</t>
  </si>
  <si>
    <t>Munkavégzéshez kapcsolódó juttatás</t>
  </si>
  <si>
    <t>3.</t>
  </si>
  <si>
    <t>4.</t>
  </si>
  <si>
    <t>7.</t>
  </si>
  <si>
    <t>Állományba tartozók különféle nem rendszeres juttatásai</t>
  </si>
  <si>
    <t>9.</t>
  </si>
  <si>
    <t>Munkaadói járulék</t>
  </si>
  <si>
    <t>Egészségügyi hozzájárulás</t>
  </si>
  <si>
    <t>Táppénzhozzájárulás</t>
  </si>
  <si>
    <t>Dologi kiadások</t>
  </si>
  <si>
    <t>1.</t>
  </si>
  <si>
    <t>Készletbeszerzés</t>
  </si>
  <si>
    <t>Kommunikációs szolgáltatások</t>
  </si>
  <si>
    <t>Szolgáltatási kiadások</t>
  </si>
  <si>
    <t>5.</t>
  </si>
  <si>
    <t>Általános forgalmi adó</t>
  </si>
  <si>
    <t>6.</t>
  </si>
  <si>
    <t>Kiküldetési díj</t>
  </si>
  <si>
    <t xml:space="preserve">7. </t>
  </si>
  <si>
    <t>Reprezentáció</t>
  </si>
  <si>
    <t>8.</t>
  </si>
  <si>
    <t>Reklám kiadások</t>
  </si>
  <si>
    <t>Egyéb folyó kiadások</t>
  </si>
  <si>
    <t>Adók, díjak befizetések</t>
  </si>
  <si>
    <t>Egyéb dologi kiadások</t>
  </si>
  <si>
    <t>Társadalmi és szociálpolitikai juttatások</t>
  </si>
  <si>
    <t>Felhalmozási kiadások</t>
  </si>
  <si>
    <t>A.)</t>
  </si>
  <si>
    <t>Felújítások</t>
  </si>
  <si>
    <t>Intézményi beruházások</t>
  </si>
  <si>
    <t>KIADÁSOK ÖSSZESEN:</t>
  </si>
  <si>
    <t>juttatásai</t>
  </si>
  <si>
    <t xml:space="preserve">Foglalkoztatottak sajátos </t>
  </si>
  <si>
    <t>költségtérítések</t>
  </si>
  <si>
    <t>Különféle költségvetési befizetések</t>
  </si>
  <si>
    <t>Záró pénzkészlet</t>
  </si>
  <si>
    <t>Tartalék</t>
  </si>
  <si>
    <t>Végleges pénzeszköz átadás, egyéb támog.</t>
  </si>
  <si>
    <t>Munkaadókat terhelő járulékok</t>
  </si>
  <si>
    <t>Támogatás értékű kiadások</t>
  </si>
  <si>
    <t>Államháztartáson kívüli pénzeszköz átadás</t>
  </si>
  <si>
    <t>Felújítások, beruházások áfája</t>
  </si>
  <si>
    <t>VI.</t>
  </si>
  <si>
    <t>Függő, átfutó kiadás</t>
  </si>
  <si>
    <t>Részmunkaidőben foglalkoztatottak juttatásai</t>
  </si>
  <si>
    <t>IV.</t>
  </si>
  <si>
    <t>Pénzügyi befektetések  kiadásai</t>
  </si>
  <si>
    <t>(adatok ezer Ft-ban)</t>
  </si>
  <si>
    <t>Külső személyi juttatások</t>
  </si>
  <si>
    <t>Hitelek, kölcsönök nyújtása, törlesztése</t>
  </si>
  <si>
    <t>Kamatkiadások</t>
  </si>
  <si>
    <t>C.)</t>
  </si>
  <si>
    <t>Folyó kiadások összesen (I+...VI.)</t>
  </si>
  <si>
    <t xml:space="preserve">Egyéb költségtérítés </t>
  </si>
  <si>
    <t>2011. évi előirányzat</t>
  </si>
  <si>
    <t>Hunyadi János Általános Iskola</t>
  </si>
  <si>
    <t>Szociális jell. Juttatások</t>
  </si>
  <si>
    <t>Ellátottak pénzbeli juttatása</t>
  </si>
  <si>
    <t>Teljes munkaidős 26 fő</t>
  </si>
  <si>
    <t>Közalkalm.alapilletménye</t>
  </si>
  <si>
    <t>Közalk.kötelező illetm.pótl.</t>
  </si>
  <si>
    <t>vezetői, ofő, MKV, Dök, gyógyped.</t>
  </si>
  <si>
    <t>Közalkalm.túlóra díja</t>
  </si>
  <si>
    <t>tantárgyfelosztás alapján</t>
  </si>
  <si>
    <t>Közalk.ügyelet,helyettes., készlenlét</t>
  </si>
  <si>
    <t>készenlét, ügyelet erdei iskola</t>
  </si>
  <si>
    <t>Közalk.egyéb m.végz.kapcs.jutt.</t>
  </si>
  <si>
    <t>Kiem.mvégz.járó keresetkieg. 18 ped.</t>
  </si>
  <si>
    <t>Távolléti díj</t>
  </si>
  <si>
    <t>Ker.kieg. Előző évi ker.2 %-a</t>
  </si>
  <si>
    <t>Jubileumi jutalom</t>
  </si>
  <si>
    <t>3 fő 25 éves jub.jutalma</t>
  </si>
  <si>
    <t>Közalk.egyéb sajátos jutt.</t>
  </si>
  <si>
    <t>Betegszabadság évi 15 m.nap</t>
  </si>
  <si>
    <t>Személyhez kapcsolódó</t>
  </si>
  <si>
    <t>Közl.költségtérítés</t>
  </si>
  <si>
    <t>Szakmai tájékoztató, konferecia</t>
  </si>
  <si>
    <t>1 fő</t>
  </si>
  <si>
    <t>nyári táboroztatás</t>
  </si>
  <si>
    <t>6 fő</t>
  </si>
  <si>
    <t xml:space="preserve">óraadók </t>
  </si>
  <si>
    <t>Gyógyszer, kötszer</t>
  </si>
  <si>
    <t>eü.dobozok, kötszer, fertőtlenítő, kiránd.eü.csom.</t>
  </si>
  <si>
    <t>Irodaszer, nyomtatvány</t>
  </si>
  <si>
    <t>TÜ.nyomtatv. Fénymásolópapír, festékparton, irodaszer, CD, floppy</t>
  </si>
  <si>
    <t>Könyv beszerzés</t>
  </si>
  <si>
    <t>szakkönyv, szakmai kiadvány</t>
  </si>
  <si>
    <t>tankönyv állami támogatás</t>
  </si>
  <si>
    <t>tankönyv önkorm.tám. Ingyenes</t>
  </si>
  <si>
    <t>Folyóirat beszerzés</t>
  </si>
  <si>
    <t>Közlöny, szakmai folyóirat</t>
  </si>
  <si>
    <t>Egyéb inform.hordozó</t>
  </si>
  <si>
    <t>Jogszabálytár</t>
  </si>
  <si>
    <t>Hajtó- és kenőanyag</t>
  </si>
  <si>
    <t>Benzines fűnyíróba, fűkaszába</t>
  </si>
  <si>
    <t>Szakmai anyag</t>
  </si>
  <si>
    <t>szeml.eszk. Dekor.anyag,sportszer, napközis eszk.</t>
  </si>
  <si>
    <t>Kisért.tárgyi eszköz</t>
  </si>
  <si>
    <t>konyhai HCCP edénypótl. Inform.eszk. Pótl. Nyomtató</t>
  </si>
  <si>
    <t>Munka- és védőruha</t>
  </si>
  <si>
    <t>szabályzat alapján takarítók, konyh.dolg. Karbantartó</t>
  </si>
  <si>
    <t>Anyagbeszerzés</t>
  </si>
  <si>
    <t>karbantart.,fenntart.anyagok helyi javításhoz, karbantart.</t>
  </si>
  <si>
    <t>Tisztítószerek</t>
  </si>
  <si>
    <t>HCCP mosogatószer, fertőtlenítő, mosószerk, tak.eszk. Eü.papír, szalvéta</t>
  </si>
  <si>
    <t>Egyéb készletbeszerzés</t>
  </si>
  <si>
    <t>konyharuhák, törölközők, poharak, abroszok, tárnyérok, evőesz., elemek</t>
  </si>
  <si>
    <t>Nem adatátv.célu távközl.</t>
  </si>
  <si>
    <t>telefon, mobil, fax</t>
  </si>
  <si>
    <t>Egyéb kommunik.szolg.</t>
  </si>
  <si>
    <t>kábel TV</t>
  </si>
  <si>
    <t>Szállítási szolgáltatás</t>
  </si>
  <si>
    <t>úszások.,versenyekre, jut.kirándulás</t>
  </si>
  <si>
    <t>Gázenergia szolgált.</t>
  </si>
  <si>
    <t>gázdíj</t>
  </si>
  <si>
    <t>Villamos energia szolg.</t>
  </si>
  <si>
    <t>áramdíj</t>
  </si>
  <si>
    <t>Víz- és csatornadíj</t>
  </si>
  <si>
    <t>víz, szennyvíz</t>
  </si>
  <si>
    <t>Karbantart.kisjav.szolgált.</t>
  </si>
  <si>
    <t>Gépek javítása</t>
  </si>
  <si>
    <t>épület karbantartása</t>
  </si>
  <si>
    <t>Egyéb üzem.,fenntart.szolgált.</t>
  </si>
  <si>
    <t>Postai díjak</t>
  </si>
  <si>
    <t>Szemétszállítás</t>
  </si>
  <si>
    <t>őrzés-védelem</t>
  </si>
  <si>
    <t>foglalk.eü.szolgált.</t>
  </si>
  <si>
    <t>egyéb szolgáltatás</t>
  </si>
  <si>
    <t>Pénzügyi szolgáltatás</t>
  </si>
  <si>
    <t>Bankköltség</t>
  </si>
  <si>
    <t>Vás.term.szolg.Áfa-ja</t>
  </si>
  <si>
    <t>Balföldi kiküldetés</t>
  </si>
  <si>
    <t xml:space="preserve">Vásárlások, továbbképzések, ügyintézés </t>
  </si>
  <si>
    <t>Rendezv .kiadása</t>
  </si>
  <si>
    <t>iskolai rendezv.gyermeknap,karácsony,évnyitó,évzáró,Hunyadi-nap</t>
  </si>
  <si>
    <t>vers.nevezési díj,helyez.jutalm.,tanulm.vers.évvégi jutalomkönyv</t>
  </si>
  <si>
    <t>Száml.szellemi tevékenység</t>
  </si>
  <si>
    <t>Különféle adók,díjak</t>
  </si>
  <si>
    <t>Útravaló ösztöndíj</t>
  </si>
  <si>
    <t>Étkezési ktsg.térítés (cafetéria)</t>
  </si>
  <si>
    <t>Üdülési hozzájár.(cafetéria)</t>
  </si>
  <si>
    <t>Egyéb ktsg.tér.(cafetéria-internet)</t>
  </si>
  <si>
    <t>Iskoláztatási tám. (cafet)</t>
  </si>
  <si>
    <t>alapilletmény</t>
  </si>
  <si>
    <t>költségtérítés</t>
  </si>
  <si>
    <t>cafetéria 1 x 72000</t>
  </si>
  <si>
    <t>vezetői, ofő,MKV,Dök, gyógyped.</t>
  </si>
  <si>
    <t>helyettesítés: gyerm.után járó pótszab.</t>
  </si>
  <si>
    <t>helyett.: gyesről vissza szab.</t>
  </si>
  <si>
    <t>Távolléti díj (átl.ker.-havi illetm.)</t>
  </si>
  <si>
    <t>munkába járás (9 fő)</t>
  </si>
  <si>
    <t>Ped.szakv., továbbképz. Kp.tám. 10500x18</t>
  </si>
  <si>
    <t>Szakmai tájékozt., konferencia</t>
  </si>
  <si>
    <t>Cafetéria 72000 x 26</t>
  </si>
  <si>
    <t xml:space="preserve">6 fő </t>
  </si>
  <si>
    <t xml:space="preserve">ének óraadó </t>
  </si>
  <si>
    <t>TÜ.nyomtatv., fénymásolópapír, festékpatron,irodaszer, CD,floppy</t>
  </si>
  <si>
    <t>szakkönyv, szakmai kiadványok</t>
  </si>
  <si>
    <t>tk.áll.tám. 115x12000</t>
  </si>
  <si>
    <t>tankönyv önkorm.tám.ingyenes</t>
  </si>
  <si>
    <t>szeml.eszk., dekor anyag, sportszer, napközis eszk.</t>
  </si>
  <si>
    <t>konyhai HCCp edénypótl, inform.esz.pótl. Egyéb 1 éven túl haszn.eszk.</t>
  </si>
  <si>
    <t>szabályzat alapján takarítók, konyh.dolg., karbant.</t>
  </si>
  <si>
    <t>HCCP mosogatószer, fertőtlenítő,mosószerek, tak.eszk. Eü.papír, szalvéta</t>
  </si>
  <si>
    <t>úszás, versenek, jut.kirándulás</t>
  </si>
  <si>
    <t>gépek javítása</t>
  </si>
  <si>
    <t>postai díjak</t>
  </si>
  <si>
    <t>szemétszállítás</t>
  </si>
  <si>
    <t>isk.rendezv.,gyermeknap, karácsony, évnyitó,évzáró, Hunyadi-nap</t>
  </si>
  <si>
    <t>vers.nevezési díj, hely.jutalm.., tanulm.vers., évvégi jutalomkönyvek</t>
  </si>
  <si>
    <t>rendszergazda, előadás</t>
  </si>
  <si>
    <t>eü. meszelés, festés, fal javítás</t>
  </si>
  <si>
    <t>esőcsatorna jav., részl.csere</t>
  </si>
  <si>
    <t>udavari sorokozó rész javítása</t>
  </si>
  <si>
    <t xml:space="preserve">egyéb:tűzoltókész.ell.,cseréje, ételmarad.száll.,udv.játék aljzat és hitelesítés, utalv.szolg.díja, kéménys.díj </t>
  </si>
  <si>
    <t>konyharuhák, törölközők, poharak, abroszok, tányérok, evőeszk.,elemek</t>
  </si>
  <si>
    <t>Kiem.mvégz.járó keresetkieg.</t>
  </si>
  <si>
    <t>előző évi keres. 2 %</t>
  </si>
  <si>
    <t>Betegszabadság</t>
  </si>
  <si>
    <t>Társadalombiztosítási járulék 27 %</t>
  </si>
  <si>
    <t>felment.idő</t>
  </si>
  <si>
    <t>cafetéria 16  %</t>
  </si>
  <si>
    <t>2011. évi módosított előirányzat</t>
  </si>
  <si>
    <t>2011. évi teljesítés</t>
  </si>
  <si>
    <t>helyett.:gyesről visszajövő szab., gyerm.szab.</t>
  </si>
  <si>
    <t>Bér kompenzáció (közp.)</t>
  </si>
  <si>
    <t>3 fő</t>
  </si>
  <si>
    <t>munkába járás 9 fő</t>
  </si>
  <si>
    <t>ped.továbbképzés 18 fő</t>
  </si>
  <si>
    <t>ének óraadó</t>
  </si>
  <si>
    <t>felment. Idő</t>
  </si>
  <si>
    <t>szakmai előadás</t>
  </si>
  <si>
    <t>Szám.szellemi tevékenység</t>
  </si>
  <si>
    <t>cafetéria 16 %</t>
  </si>
  <si>
    <t>Digit.taneszköz.</t>
  </si>
  <si>
    <t>2011 évi előirányzat</t>
  </si>
  <si>
    <t xml:space="preserve">jutalom nyugd.von. </t>
  </si>
  <si>
    <t>nyugd.jutalm.</t>
  </si>
  <si>
    <t>,</t>
  </si>
  <si>
    <t>2011.  költségvetési beszámoló szöveges indokolása 1.sz. mell.</t>
  </si>
</sst>
</file>

<file path=xl/styles.xml><?xml version="1.0" encoding="utf-8"?>
<styleSheet xmlns="http://schemas.openxmlformats.org/spreadsheetml/2006/main">
  <fonts count="7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0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0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3" fontId="2" fillId="0" borderId="12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top"/>
    </xf>
    <xf numFmtId="0" fontId="1" fillId="0" borderId="4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2" fillId="0" borderId="10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3" fontId="2" fillId="0" borderId="16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top" wrapText="1"/>
    </xf>
    <xf numFmtId="0" fontId="2" fillId="0" borderId="17" xfId="0" applyFont="1" applyBorder="1" applyAlignment="1">
      <alignment vertical="center"/>
    </xf>
    <xf numFmtId="0" fontId="2" fillId="0" borderId="12" xfId="0" applyFont="1" applyBorder="1" applyAlignment="1">
      <alignment vertical="center" wrapText="1"/>
    </xf>
    <xf numFmtId="3" fontId="2" fillId="0" borderId="16" xfId="0" applyNumberFormat="1" applyFont="1" applyBorder="1" applyAlignment="1">
      <alignment horizontal="right" vertical="center"/>
    </xf>
    <xf numFmtId="3" fontId="2" fillId="0" borderId="18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" fontId="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2" fillId="0" borderId="5" xfId="0" applyFont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left" vertical="center" wrapText="1"/>
    </xf>
    <xf numFmtId="0" fontId="2" fillId="0" borderId="22" xfId="0" applyFont="1" applyBorder="1" applyAlignment="1">
      <alignment vertical="center"/>
    </xf>
    <xf numFmtId="3" fontId="2" fillId="0" borderId="22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vertical="center"/>
    </xf>
    <xf numFmtId="0" fontId="2" fillId="0" borderId="23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 vertical="center" wrapTex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right" vertical="center"/>
    </xf>
    <xf numFmtId="0" fontId="2" fillId="0" borderId="23" xfId="0" applyFont="1" applyBorder="1" applyAlignment="1">
      <alignment vertical="center" wrapText="1"/>
    </xf>
    <xf numFmtId="3" fontId="2" fillId="0" borderId="23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vertical="center" wrapText="1"/>
    </xf>
    <xf numFmtId="3" fontId="2" fillId="0" borderId="23" xfId="0" applyNumberFormat="1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3" fontId="2" fillId="0" borderId="24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11" xfId="0" applyFont="1" applyBorder="1" applyAlignment="1">
      <alignment horizontal="right" vertical="center" wrapText="1"/>
    </xf>
    <xf numFmtId="0" fontId="2" fillId="0" borderId="10" xfId="0" applyFont="1" applyBorder="1" applyAlignment="1"/>
    <xf numFmtId="0" fontId="2" fillId="0" borderId="23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vertical="center" wrapText="1"/>
    </xf>
    <xf numFmtId="3" fontId="2" fillId="0" borderId="11" xfId="0" applyNumberFormat="1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13" xfId="0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3" fontId="2" fillId="0" borderId="20" xfId="0" applyNumberFormat="1" applyFont="1" applyBorder="1" applyAlignment="1">
      <alignment vertical="center" wrapText="1"/>
    </xf>
    <xf numFmtId="3" fontId="2" fillId="0" borderId="24" xfId="0" applyNumberFormat="1" applyFont="1" applyBorder="1" applyAlignment="1">
      <alignment vertical="center" wrapText="1"/>
    </xf>
    <xf numFmtId="3" fontId="1" fillId="0" borderId="0" xfId="0" applyNumberFormat="1" applyFont="1" applyBorder="1" applyAlignment="1">
      <alignment vertical="center"/>
    </xf>
    <xf numFmtId="3" fontId="1" fillId="0" borderId="22" xfId="0" applyNumberFormat="1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3" fontId="1" fillId="0" borderId="12" xfId="0" applyNumberFormat="1" applyFont="1" applyBorder="1" applyAlignment="1">
      <alignment horizontal="center" vertical="center" wrapText="1"/>
    </xf>
    <xf numFmtId="3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/>
    </xf>
    <xf numFmtId="0" fontId="2" fillId="0" borderId="24" xfId="0" applyFont="1" applyBorder="1" applyAlignment="1">
      <alignment horizontal="right" vertical="center"/>
    </xf>
    <xf numFmtId="3" fontId="2" fillId="0" borderId="22" xfId="0" applyNumberFormat="1" applyFont="1" applyBorder="1" applyAlignment="1"/>
    <xf numFmtId="3" fontId="2" fillId="0" borderId="22" xfId="0" applyNumberFormat="1" applyFont="1" applyBorder="1" applyAlignment="1">
      <alignment horizontal="righ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top"/>
    </xf>
    <xf numFmtId="3" fontId="2" fillId="0" borderId="20" xfId="0" applyNumberFormat="1" applyFont="1" applyBorder="1" applyAlignment="1">
      <alignment horizontal="left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0" xfId="0" applyFont="1" applyBorder="1" applyAlignment="1">
      <alignment vertical="top" wrapText="1"/>
    </xf>
    <xf numFmtId="0" fontId="2" fillId="0" borderId="24" xfId="0" applyFont="1" applyBorder="1" applyAlignment="1">
      <alignment horizontal="left" vertical="top"/>
    </xf>
    <xf numFmtId="3" fontId="2" fillId="0" borderId="24" xfId="0" applyNumberFormat="1" applyFont="1" applyBorder="1" applyAlignment="1">
      <alignment horizontal="left" vertical="center" wrapText="1"/>
    </xf>
    <xf numFmtId="0" fontId="2" fillId="0" borderId="24" xfId="0" applyFont="1" applyBorder="1" applyAlignment="1">
      <alignment vertical="top" wrapText="1"/>
    </xf>
    <xf numFmtId="3" fontId="2" fillId="0" borderId="20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12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23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3" fontId="6" fillId="0" borderId="2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3" fontId="2" fillId="0" borderId="15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3" fontId="2" fillId="0" borderId="16" xfId="0" applyNumberFormat="1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>
      <alignment vertical="top" wrapText="1"/>
    </xf>
    <xf numFmtId="3" fontId="2" fillId="0" borderId="18" xfId="0" applyNumberFormat="1" applyFont="1" applyBorder="1" applyAlignment="1">
      <alignment horizontal="left" vertical="center" wrapText="1"/>
    </xf>
    <xf numFmtId="0" fontId="2" fillId="0" borderId="45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1" fillId="0" borderId="37" xfId="0" applyFont="1" applyBorder="1" applyAlignment="1">
      <alignment horizontal="center" vertical="center"/>
    </xf>
    <xf numFmtId="0" fontId="2" fillId="0" borderId="45" xfId="0" applyFont="1" applyBorder="1" applyAlignment="1">
      <alignment horizontal="right" vertical="center" wrapText="1"/>
    </xf>
    <xf numFmtId="0" fontId="2" fillId="0" borderId="46" xfId="0" applyFont="1" applyBorder="1" applyAlignment="1">
      <alignment horizontal="right" vertical="center" wrapText="1"/>
    </xf>
    <xf numFmtId="0" fontId="1" fillId="0" borderId="10" xfId="0" applyFont="1" applyBorder="1" applyAlignment="1">
      <alignment vertical="center"/>
    </xf>
    <xf numFmtId="3" fontId="2" fillId="0" borderId="45" xfId="0" applyNumberFormat="1" applyFont="1" applyBorder="1" applyAlignment="1">
      <alignment vertical="center"/>
    </xf>
    <xf numFmtId="3" fontId="2" fillId="0" borderId="46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45" xfId="0" applyFont="1" applyBorder="1" applyAlignment="1">
      <alignment vertical="top" wrapText="1"/>
    </xf>
    <xf numFmtId="0" fontId="2" fillId="0" borderId="46" xfId="0" applyFont="1" applyBorder="1" applyAlignment="1">
      <alignment vertical="top" wrapText="1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right" vertical="center" wrapText="1"/>
    </xf>
    <xf numFmtId="3" fontId="2" fillId="0" borderId="19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3" fontId="1" fillId="0" borderId="3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top" wrapText="1"/>
    </xf>
    <xf numFmtId="0" fontId="0" fillId="0" borderId="9" xfId="0" applyBorder="1"/>
    <xf numFmtId="3" fontId="2" fillId="0" borderId="25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9" xfId="0" applyBorder="1" applyAlignment="1">
      <alignment vertical="top" wrapText="1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2" fillId="0" borderId="12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25" xfId="0" applyNumberFormat="1" applyFont="1" applyBorder="1" applyAlignment="1">
      <alignment horizontal="right" vertical="center" wrapText="1"/>
    </xf>
    <xf numFmtId="3" fontId="2" fillId="0" borderId="15" xfId="0" applyNumberFormat="1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3" fontId="2" fillId="0" borderId="26" xfId="0" applyNumberFormat="1" applyFont="1" applyBorder="1" applyAlignment="1">
      <alignment horizontal="center" vertical="center" wrapText="1"/>
    </xf>
    <xf numFmtId="3" fontId="2" fillId="0" borderId="26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3" fontId="1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1" fillId="0" borderId="25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27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7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2" fillId="0" borderId="9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8" xfId="0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0" fillId="0" borderId="9" xfId="0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1" fillId="0" borderId="41" xfId="0" applyNumberFormat="1" applyFont="1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3" fontId="1" fillId="0" borderId="44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6" xfId="0" applyNumberFormat="1" applyFont="1" applyBorder="1" applyAlignment="1">
      <alignment horizontal="right" vertical="center" wrapText="1"/>
    </xf>
    <xf numFmtId="3" fontId="2" fillId="0" borderId="18" xfId="0" applyNumberFormat="1" applyFont="1" applyBorder="1" applyAlignment="1">
      <alignment horizontal="right" vertical="center" wrapText="1"/>
    </xf>
    <xf numFmtId="3" fontId="2" fillId="0" borderId="34" xfId="0" applyNumberFormat="1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41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3" fontId="2" fillId="0" borderId="44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3" fontId="1" fillId="0" borderId="26" xfId="0" applyNumberFormat="1" applyFont="1" applyBorder="1" applyAlignment="1">
      <alignment horizontal="center" vertical="center" wrapText="1"/>
    </xf>
    <xf numFmtId="3" fontId="1" fillId="0" borderId="42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6"/>
  <sheetViews>
    <sheetView tabSelected="1" topLeftCell="A202" zoomScale="80" zoomScaleNormal="80" zoomScaleSheetLayoutView="75" workbookViewId="0">
      <selection activeCell="G224" sqref="G224"/>
    </sheetView>
  </sheetViews>
  <sheetFormatPr defaultColWidth="8.85546875" defaultRowHeight="14.25"/>
  <cols>
    <col min="1" max="1" width="3.28515625" style="18" customWidth="1"/>
    <col min="2" max="2" width="25.7109375" style="18" customWidth="1"/>
    <col min="3" max="3" width="31.85546875" style="28" customWidth="1"/>
    <col min="4" max="4" width="9.140625" style="28" customWidth="1"/>
    <col min="5" max="5" width="32.7109375" style="28" customWidth="1"/>
    <col min="6" max="6" width="10" style="28" customWidth="1"/>
    <col min="7" max="7" width="30.85546875" style="28" customWidth="1"/>
    <col min="8" max="8" width="0.7109375" style="28" hidden="1" customWidth="1"/>
    <col min="9" max="9" width="11" style="28" customWidth="1"/>
    <col min="10" max="10" width="6.5703125" style="28" hidden="1" customWidth="1"/>
    <col min="11" max="11" width="10.5703125" style="28" hidden="1" customWidth="1"/>
    <col min="12" max="16384" width="8.85546875" style="69"/>
  </cols>
  <sheetData>
    <row r="1" spans="1:12" ht="24" customHeight="1">
      <c r="A1" s="304" t="s">
        <v>70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</row>
    <row r="2" spans="1:12" ht="21.75" customHeight="1">
      <c r="A2" s="304" t="s">
        <v>214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2" ht="21" customHeight="1" thickBot="1">
      <c r="A3" s="315" t="s">
        <v>62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</row>
    <row r="4" spans="1:12" ht="24" customHeight="1" thickBot="1">
      <c r="A4" s="317" t="s">
        <v>11</v>
      </c>
      <c r="B4" s="318"/>
      <c r="C4" s="318"/>
      <c r="D4" s="318"/>
      <c r="E4" s="318"/>
      <c r="F4" s="318"/>
      <c r="G4" s="318"/>
      <c r="H4" s="318"/>
      <c r="I4" s="318"/>
      <c r="J4" s="318"/>
      <c r="K4" s="319"/>
    </row>
    <row r="5" spans="1:12" ht="24" customHeight="1" thickBot="1">
      <c r="A5" s="237" t="s">
        <v>0</v>
      </c>
      <c r="B5" s="237"/>
      <c r="C5" s="238" t="s">
        <v>69</v>
      </c>
      <c r="D5" s="237"/>
      <c r="E5" s="238" t="s">
        <v>197</v>
      </c>
      <c r="F5" s="237"/>
      <c r="G5" s="246" t="s">
        <v>198</v>
      </c>
      <c r="H5" s="247"/>
      <c r="I5" s="248"/>
      <c r="J5" s="237" t="s">
        <v>69</v>
      </c>
      <c r="K5" s="237"/>
    </row>
    <row r="6" spans="1:12" s="29" customFormat="1" ht="30" customHeight="1">
      <c r="A6" s="2" t="s">
        <v>1</v>
      </c>
      <c r="B6" s="3" t="s">
        <v>10</v>
      </c>
      <c r="C6" s="240">
        <f>SUM(C7+C72+C79+C164)</f>
        <v>87160</v>
      </c>
      <c r="D6" s="241"/>
      <c r="E6" s="240">
        <f>SUM(E7+E72+E79+E164)</f>
        <v>89794</v>
      </c>
      <c r="F6" s="241"/>
      <c r="G6" s="312">
        <f>SUM(G7+G72+G79+G164)</f>
        <v>63836</v>
      </c>
      <c r="H6" s="313"/>
      <c r="I6" s="314"/>
      <c r="J6" s="306">
        <f>SUM(J7+J72+J79+J164)</f>
        <v>87160</v>
      </c>
      <c r="K6" s="240"/>
    </row>
    <row r="7" spans="1:12" s="29" customFormat="1" ht="29.25" customHeight="1">
      <c r="A7" s="4" t="s">
        <v>2</v>
      </c>
      <c r="B7" s="5" t="s">
        <v>13</v>
      </c>
      <c r="C7" s="242">
        <f>SUM(C8+C16+C27+C34+C50+C53+C61+C43)</f>
        <v>57545</v>
      </c>
      <c r="D7" s="243"/>
      <c r="E7" s="242">
        <f>SUM(E8+E16+E27+E34+E50+E53+E61+E43)</f>
        <v>59138</v>
      </c>
      <c r="F7" s="243"/>
      <c r="G7" s="242">
        <f>SUM(G8+G16+G27+G34+G50+G53+G61+G43)</f>
        <v>42305</v>
      </c>
      <c r="H7" s="243"/>
      <c r="I7" s="249"/>
      <c r="J7" s="243">
        <f>SUM(J8+J16+J27+J34+J50+J53+J61+J43)</f>
        <v>57545</v>
      </c>
      <c r="K7" s="249"/>
    </row>
    <row r="8" spans="1:12" s="29" customFormat="1" ht="19.5" customHeight="1">
      <c r="A8" s="6" t="s">
        <v>3</v>
      </c>
      <c r="B8" s="250" t="s">
        <v>12</v>
      </c>
      <c r="C8" s="242">
        <f>SUM(D9:D11)</f>
        <v>46857</v>
      </c>
      <c r="D8" s="243"/>
      <c r="E8" s="242">
        <f>SUM(F9:F11)</f>
        <v>47633</v>
      </c>
      <c r="F8" s="243"/>
      <c r="G8" s="242">
        <f>SUM(I9:I11)</f>
        <v>31967</v>
      </c>
      <c r="H8" s="243"/>
      <c r="I8" s="249"/>
      <c r="J8" s="268">
        <f>SUM(J9:K15)</f>
        <v>46857</v>
      </c>
      <c r="K8" s="273"/>
      <c r="L8" s="181"/>
    </row>
    <row r="9" spans="1:12" s="29" customFormat="1" ht="21" customHeight="1">
      <c r="A9" s="10"/>
      <c r="B9" s="251"/>
      <c r="C9" s="258" t="s">
        <v>73</v>
      </c>
      <c r="D9" s="293">
        <v>44894</v>
      </c>
      <c r="E9" s="258"/>
      <c r="F9" s="293">
        <v>45670</v>
      </c>
      <c r="G9" s="261"/>
      <c r="H9" s="50"/>
      <c r="I9" s="293">
        <v>30387</v>
      </c>
      <c r="J9" s="303" t="s">
        <v>73</v>
      </c>
      <c r="K9" s="309">
        <v>44894</v>
      </c>
    </row>
    <row r="10" spans="1:12" s="29" customFormat="1" ht="18" customHeight="1">
      <c r="A10" s="10"/>
      <c r="B10" s="168" t="s">
        <v>74</v>
      </c>
      <c r="C10" s="259"/>
      <c r="D10" s="311"/>
      <c r="E10" s="259"/>
      <c r="F10" s="311"/>
      <c r="G10" s="307"/>
      <c r="H10" s="28"/>
      <c r="I10" s="311"/>
      <c r="J10" s="308"/>
      <c r="K10" s="310"/>
    </row>
    <row r="11" spans="1:12" s="29" customFormat="1" ht="30" customHeight="1">
      <c r="A11" s="10"/>
      <c r="B11" s="168" t="s">
        <v>75</v>
      </c>
      <c r="C11" s="165" t="s">
        <v>76</v>
      </c>
      <c r="D11" s="14">
        <v>1963</v>
      </c>
      <c r="E11" s="165"/>
      <c r="F11" s="14">
        <v>1963</v>
      </c>
      <c r="G11" s="165"/>
      <c r="H11" s="198"/>
      <c r="I11" s="14">
        <v>1580</v>
      </c>
      <c r="J11" s="163" t="s">
        <v>161</v>
      </c>
      <c r="K11" s="75">
        <v>1963</v>
      </c>
    </row>
    <row r="12" spans="1:12" s="29" customFormat="1" ht="20.25" customHeight="1">
      <c r="A12" s="10"/>
      <c r="B12" s="13"/>
      <c r="C12" s="12"/>
      <c r="D12" s="98"/>
      <c r="E12" s="12"/>
      <c r="F12" s="98"/>
      <c r="G12" s="165"/>
      <c r="H12" s="117"/>
      <c r="I12" s="98"/>
      <c r="J12" s="163"/>
      <c r="K12" s="136"/>
    </row>
    <row r="13" spans="1:12" s="29" customFormat="1" ht="20.25" customHeight="1">
      <c r="A13" s="10"/>
      <c r="B13" s="13"/>
      <c r="C13" s="12"/>
      <c r="D13" s="98"/>
      <c r="E13" s="12"/>
      <c r="F13" s="98"/>
      <c r="G13" s="165"/>
      <c r="H13" s="117"/>
      <c r="I13" s="98"/>
      <c r="J13" s="163"/>
      <c r="K13" s="136"/>
    </row>
    <row r="14" spans="1:12" s="29" customFormat="1" ht="23.25" customHeight="1">
      <c r="A14" s="10"/>
      <c r="B14" s="13"/>
      <c r="C14" s="12"/>
      <c r="D14" s="14"/>
      <c r="E14" s="12"/>
      <c r="F14" s="14"/>
      <c r="G14" s="165"/>
      <c r="H14" s="198"/>
      <c r="I14" s="14"/>
      <c r="J14" s="163"/>
      <c r="K14" s="77"/>
    </row>
    <row r="15" spans="1:12" s="29" customFormat="1" ht="18.75" customHeight="1">
      <c r="A15" s="10"/>
      <c r="B15" s="13"/>
      <c r="C15" s="12"/>
      <c r="D15" s="14"/>
      <c r="E15" s="12"/>
      <c r="F15" s="14"/>
      <c r="G15" s="165"/>
      <c r="H15" s="198"/>
      <c r="I15" s="14"/>
      <c r="J15" s="163"/>
      <c r="K15" s="75"/>
    </row>
    <row r="16" spans="1:12" s="29" customFormat="1" ht="21.75" customHeight="1">
      <c r="A16" s="6" t="s">
        <v>14</v>
      </c>
      <c r="B16" s="250" t="s">
        <v>15</v>
      </c>
      <c r="C16" s="252">
        <f>SUM(C17:D26)</f>
        <v>4448</v>
      </c>
      <c r="D16" s="249"/>
      <c r="E16" s="252">
        <f>SUM(E17:F26)</f>
        <v>5399</v>
      </c>
      <c r="F16" s="249"/>
      <c r="G16" s="252">
        <f>SUM(I18:I25)</f>
        <v>4317</v>
      </c>
      <c r="H16" s="268"/>
      <c r="I16" s="253"/>
      <c r="J16" s="268">
        <f>SUM(J17:K26)</f>
        <v>4448</v>
      </c>
      <c r="K16" s="273"/>
    </row>
    <row r="17" spans="1:11" s="29" customFormat="1" ht="19.5" customHeight="1">
      <c r="A17" s="10"/>
      <c r="B17" s="256"/>
      <c r="C17" s="25"/>
      <c r="D17" s="49"/>
      <c r="E17" s="25"/>
      <c r="F17" s="49"/>
      <c r="G17" s="159"/>
      <c r="H17" s="53"/>
      <c r="I17" s="49"/>
      <c r="J17" s="102"/>
      <c r="K17" s="79"/>
    </row>
    <row r="18" spans="1:11" s="29" customFormat="1" ht="18.75" customHeight="1">
      <c r="A18" s="10"/>
      <c r="B18" s="162" t="s">
        <v>77</v>
      </c>
      <c r="C18" s="159" t="s">
        <v>78</v>
      </c>
      <c r="D18" s="49">
        <v>1668</v>
      </c>
      <c r="E18" s="25"/>
      <c r="F18" s="49">
        <v>1668</v>
      </c>
      <c r="G18" s="159"/>
      <c r="H18" s="53"/>
      <c r="I18" s="49">
        <v>1408</v>
      </c>
      <c r="J18" s="102" t="s">
        <v>78</v>
      </c>
      <c r="K18" s="79">
        <v>1668</v>
      </c>
    </row>
    <row r="19" spans="1:11" s="29" customFormat="1" ht="32.25" customHeight="1">
      <c r="A19" s="10"/>
      <c r="B19" s="162" t="s">
        <v>79</v>
      </c>
      <c r="C19" s="1" t="s">
        <v>80</v>
      </c>
      <c r="D19" s="49">
        <v>226</v>
      </c>
      <c r="E19" s="1"/>
      <c r="F19" s="49">
        <v>226</v>
      </c>
      <c r="G19" s="1"/>
      <c r="H19" s="53"/>
      <c r="I19" s="49">
        <v>816</v>
      </c>
      <c r="J19" s="198" t="s">
        <v>80</v>
      </c>
      <c r="K19" s="79">
        <v>226</v>
      </c>
    </row>
    <row r="20" spans="1:11" s="29" customFormat="1" ht="33" customHeight="1">
      <c r="A20" s="10"/>
      <c r="B20" s="15"/>
      <c r="C20" s="159" t="s">
        <v>199</v>
      </c>
      <c r="D20" s="49">
        <v>320</v>
      </c>
      <c r="E20" s="25"/>
      <c r="F20" s="49">
        <v>320</v>
      </c>
      <c r="G20" s="159"/>
      <c r="H20" s="53"/>
      <c r="I20" s="49"/>
      <c r="J20" s="102" t="s">
        <v>162</v>
      </c>
      <c r="K20" s="79">
        <v>180</v>
      </c>
    </row>
    <row r="21" spans="1:11" s="29" customFormat="1" ht="32.25" customHeight="1">
      <c r="A21" s="10"/>
      <c r="B21" s="162" t="s">
        <v>81</v>
      </c>
      <c r="C21" s="159" t="s">
        <v>82</v>
      </c>
      <c r="D21" s="49">
        <v>1134</v>
      </c>
      <c r="E21" s="25"/>
      <c r="F21" s="49">
        <v>1134</v>
      </c>
      <c r="G21" s="159"/>
      <c r="H21" s="53"/>
      <c r="I21" s="49">
        <v>1382</v>
      </c>
      <c r="J21" s="102" t="s">
        <v>163</v>
      </c>
      <c r="K21" s="79">
        <v>140</v>
      </c>
    </row>
    <row r="22" spans="1:11" s="29" customFormat="1" ht="30" customHeight="1">
      <c r="A22" s="10"/>
      <c r="B22" s="162"/>
      <c r="C22" s="159" t="s">
        <v>83</v>
      </c>
      <c r="D22" s="49">
        <v>500</v>
      </c>
      <c r="E22" s="159"/>
      <c r="F22" s="49">
        <v>500</v>
      </c>
      <c r="G22" s="159"/>
      <c r="H22" s="53"/>
      <c r="I22" s="49">
        <v>574</v>
      </c>
      <c r="J22" s="102" t="s">
        <v>191</v>
      </c>
      <c r="K22" s="79">
        <v>1134</v>
      </c>
    </row>
    <row r="23" spans="1:11" s="29" customFormat="1" ht="38.25" customHeight="1">
      <c r="A23" s="10"/>
      <c r="B23" s="162"/>
      <c r="C23" s="159" t="s">
        <v>84</v>
      </c>
      <c r="D23" s="49">
        <v>600</v>
      </c>
      <c r="E23" s="159"/>
      <c r="F23" s="49">
        <v>600</v>
      </c>
      <c r="G23" s="159"/>
      <c r="H23" s="53"/>
      <c r="I23" s="49"/>
      <c r="J23" s="102" t="s">
        <v>164</v>
      </c>
      <c r="K23" s="79">
        <v>500</v>
      </c>
    </row>
    <row r="24" spans="1:11" s="29" customFormat="1" ht="27.75" customHeight="1">
      <c r="A24" s="10"/>
      <c r="B24" s="162"/>
      <c r="C24" s="159"/>
      <c r="D24" s="49"/>
      <c r="E24" s="159" t="s">
        <v>200</v>
      </c>
      <c r="F24" s="49">
        <v>801</v>
      </c>
      <c r="G24" s="159"/>
      <c r="H24" s="53"/>
      <c r="I24" s="49"/>
      <c r="J24" s="102" t="s">
        <v>192</v>
      </c>
      <c r="K24" s="79">
        <v>600</v>
      </c>
    </row>
    <row r="25" spans="1:11" s="29" customFormat="1" ht="32.25" customHeight="1">
      <c r="A25" s="10"/>
      <c r="B25" s="162"/>
      <c r="C25" s="159"/>
      <c r="D25" s="49"/>
      <c r="E25" s="159" t="s">
        <v>212</v>
      </c>
      <c r="F25" s="49">
        <v>150</v>
      </c>
      <c r="G25" s="159" t="s">
        <v>211</v>
      </c>
      <c r="H25" s="53"/>
      <c r="I25" s="49">
        <v>137</v>
      </c>
      <c r="J25" s="102"/>
      <c r="K25" s="79"/>
    </row>
    <row r="26" spans="1:11" s="29" customFormat="1" ht="21.75" customHeight="1">
      <c r="A26" s="10"/>
      <c r="B26" s="15"/>
      <c r="C26" s="25"/>
      <c r="D26" s="49"/>
      <c r="E26" s="25"/>
      <c r="F26" s="49"/>
      <c r="G26" s="159"/>
      <c r="H26" s="53"/>
      <c r="I26" s="49"/>
      <c r="J26" s="102"/>
      <c r="K26" s="79"/>
    </row>
    <row r="27" spans="1:11" s="29" customFormat="1" ht="18.75" customHeight="1">
      <c r="A27" s="6" t="s">
        <v>16</v>
      </c>
      <c r="B27" s="7" t="s">
        <v>47</v>
      </c>
      <c r="C27" s="252">
        <f>SUM(C28:D33)</f>
        <v>1718</v>
      </c>
      <c r="D27" s="253"/>
      <c r="E27" s="252">
        <f>SUM(E28:F33)</f>
        <v>1718</v>
      </c>
      <c r="F27" s="253"/>
      <c r="G27" s="252">
        <f>SUM(I29:I31)</f>
        <v>1468</v>
      </c>
      <c r="H27" s="268"/>
      <c r="I27" s="253"/>
      <c r="J27" s="268">
        <f>SUM(J28:K33)</f>
        <v>1718</v>
      </c>
      <c r="K27" s="273"/>
    </row>
    <row r="28" spans="1:11" s="29" customFormat="1" ht="18.600000000000001" customHeight="1">
      <c r="A28" s="10"/>
      <c r="B28" s="67" t="s">
        <v>46</v>
      </c>
      <c r="C28" s="12"/>
      <c r="D28" s="49"/>
      <c r="E28" s="12"/>
      <c r="F28" s="49"/>
      <c r="G28" s="165"/>
      <c r="H28" s="53"/>
      <c r="I28" s="49"/>
      <c r="J28" s="163"/>
      <c r="K28" s="137"/>
    </row>
    <row r="29" spans="1:11" s="158" customFormat="1" ht="18.600000000000001" customHeight="1">
      <c r="A29" s="10"/>
      <c r="B29" s="167" t="s">
        <v>85</v>
      </c>
      <c r="C29" s="165" t="s">
        <v>201</v>
      </c>
      <c r="D29" s="49">
        <v>1018</v>
      </c>
      <c r="E29" s="165"/>
      <c r="F29" s="49">
        <v>1018</v>
      </c>
      <c r="G29" s="163"/>
      <c r="H29" s="53"/>
      <c r="I29" s="49">
        <v>1018</v>
      </c>
      <c r="J29" s="163" t="s">
        <v>86</v>
      </c>
      <c r="K29" s="137">
        <v>1018</v>
      </c>
    </row>
    <row r="30" spans="1:11" s="158" customFormat="1" ht="18.600000000000001" customHeight="1">
      <c r="A30" s="10"/>
      <c r="B30" s="167" t="s">
        <v>87</v>
      </c>
      <c r="C30" s="165" t="s">
        <v>88</v>
      </c>
      <c r="D30" s="49">
        <v>700</v>
      </c>
      <c r="E30" s="165"/>
      <c r="F30" s="49">
        <v>700</v>
      </c>
      <c r="G30" s="163"/>
      <c r="H30" s="53"/>
      <c r="I30" s="49">
        <v>450</v>
      </c>
      <c r="J30" s="163" t="s">
        <v>193</v>
      </c>
      <c r="K30" s="137">
        <v>700</v>
      </c>
    </row>
    <row r="31" spans="1:11" s="158" customFormat="1" ht="18.600000000000001" customHeight="1">
      <c r="A31" s="10"/>
      <c r="B31" s="167"/>
      <c r="C31" s="165"/>
      <c r="D31" s="49"/>
      <c r="E31" s="165"/>
      <c r="F31" s="49"/>
      <c r="G31" s="163"/>
      <c r="H31" s="53"/>
      <c r="I31" s="49" t="s">
        <v>213</v>
      </c>
      <c r="J31" s="163"/>
      <c r="K31" s="137"/>
    </row>
    <row r="32" spans="1:11" s="158" customFormat="1" ht="18.600000000000001" customHeight="1">
      <c r="A32" s="10"/>
      <c r="B32" s="167"/>
      <c r="C32" s="165"/>
      <c r="D32" s="49"/>
      <c r="E32" s="165"/>
      <c r="F32" s="49"/>
      <c r="G32" s="163"/>
      <c r="H32" s="53"/>
      <c r="I32" s="49"/>
      <c r="J32" s="163"/>
      <c r="K32" s="137"/>
    </row>
    <row r="33" spans="1:11" s="29" customFormat="1" ht="33" customHeight="1">
      <c r="A33" s="10"/>
      <c r="B33" s="13"/>
      <c r="C33" s="12"/>
      <c r="D33" s="17"/>
      <c r="E33" s="12"/>
      <c r="F33" s="17"/>
      <c r="G33" s="163"/>
      <c r="H33" s="163"/>
      <c r="I33" s="17"/>
      <c r="J33" s="163"/>
      <c r="K33" s="80"/>
    </row>
    <row r="34" spans="1:11" s="29" customFormat="1" ht="18" customHeight="1">
      <c r="A34" s="6" t="s">
        <v>17</v>
      </c>
      <c r="B34" s="164" t="s">
        <v>89</v>
      </c>
      <c r="C34" s="242">
        <f>SUM(C35:D42)</f>
        <v>2667</v>
      </c>
      <c r="D34" s="243"/>
      <c r="E34" s="242">
        <f>SUM(E35:F42)</f>
        <v>2667</v>
      </c>
      <c r="F34" s="249"/>
      <c r="G34" s="242">
        <f>SUM(I35:I42)</f>
        <v>2007</v>
      </c>
      <c r="H34" s="243"/>
      <c r="I34" s="249"/>
      <c r="J34" s="243">
        <f>SUM(J35:K42)</f>
        <v>2777</v>
      </c>
      <c r="K34" s="274"/>
    </row>
    <row r="35" spans="1:11" s="29" customFormat="1" ht="18.600000000000001" customHeight="1">
      <c r="A35" s="10"/>
      <c r="B35" s="29" t="s">
        <v>48</v>
      </c>
      <c r="C35" s="165" t="s">
        <v>154</v>
      </c>
      <c r="D35" s="53">
        <v>1486</v>
      </c>
      <c r="E35" s="12"/>
      <c r="F35" s="49">
        <v>1486</v>
      </c>
      <c r="G35" s="165"/>
      <c r="H35" s="53"/>
      <c r="I35" s="49">
        <v>1094</v>
      </c>
      <c r="J35" s="163" t="s">
        <v>165</v>
      </c>
      <c r="K35" s="137">
        <v>616</v>
      </c>
    </row>
    <row r="36" spans="1:11" s="29" customFormat="1" ht="18" customHeight="1">
      <c r="A36" s="10"/>
      <c r="B36" s="168" t="s">
        <v>90</v>
      </c>
      <c r="C36" s="1" t="s">
        <v>202</v>
      </c>
      <c r="D36" s="30">
        <v>616</v>
      </c>
      <c r="E36" s="1"/>
      <c r="F36" s="103">
        <v>616</v>
      </c>
      <c r="G36" s="198"/>
      <c r="H36" s="30"/>
      <c r="I36" s="103">
        <v>408</v>
      </c>
      <c r="J36" s="163" t="s">
        <v>166</v>
      </c>
      <c r="K36" s="76">
        <v>189</v>
      </c>
    </row>
    <row r="37" spans="1:11" s="29" customFormat="1" ht="18.600000000000001" customHeight="1">
      <c r="A37" s="10"/>
      <c r="C37" s="165" t="s">
        <v>203</v>
      </c>
      <c r="D37" s="18">
        <v>189</v>
      </c>
      <c r="E37" s="168"/>
      <c r="F37" s="14">
        <v>189</v>
      </c>
      <c r="G37" s="163"/>
      <c r="H37" s="198"/>
      <c r="I37" s="14">
        <v>156</v>
      </c>
      <c r="J37" s="163" t="s">
        <v>167</v>
      </c>
      <c r="K37" s="77">
        <v>100</v>
      </c>
    </row>
    <row r="38" spans="1:11" s="29" customFormat="1" ht="18.600000000000001" customHeight="1">
      <c r="A38" s="10"/>
      <c r="B38" s="13"/>
      <c r="C38" s="165" t="s">
        <v>91</v>
      </c>
      <c r="D38" s="18">
        <v>100</v>
      </c>
      <c r="E38" s="12"/>
      <c r="F38" s="14">
        <v>100</v>
      </c>
      <c r="G38" s="163"/>
      <c r="H38" s="198"/>
      <c r="I38" s="14">
        <v>88</v>
      </c>
      <c r="J38" s="163" t="s">
        <v>168</v>
      </c>
      <c r="K38" s="77">
        <v>1872</v>
      </c>
    </row>
    <row r="39" spans="1:11" s="29" customFormat="1" ht="18" customHeight="1">
      <c r="A39" s="10"/>
      <c r="B39" s="13"/>
      <c r="C39" s="165"/>
      <c r="D39" s="18"/>
      <c r="E39" s="12"/>
      <c r="F39" s="14"/>
      <c r="G39" s="163"/>
      <c r="H39" s="198"/>
      <c r="I39" s="14"/>
      <c r="J39" s="163"/>
      <c r="K39" s="77"/>
    </row>
    <row r="40" spans="1:11" s="29" customFormat="1" ht="18.600000000000001" customHeight="1">
      <c r="A40" s="10"/>
      <c r="B40" s="13"/>
      <c r="C40" s="165" t="s">
        <v>155</v>
      </c>
      <c r="D40" s="18">
        <v>216</v>
      </c>
      <c r="E40" s="12"/>
      <c r="F40" s="14">
        <v>216</v>
      </c>
      <c r="G40" s="163"/>
      <c r="H40" s="198"/>
      <c r="I40" s="14">
        <v>216</v>
      </c>
      <c r="J40" s="163"/>
      <c r="K40" s="77"/>
    </row>
    <row r="41" spans="1:11" s="29" customFormat="1" ht="27.75" customHeight="1">
      <c r="A41" s="10"/>
      <c r="B41" s="13"/>
      <c r="C41" s="165" t="s">
        <v>156</v>
      </c>
      <c r="D41" s="18">
        <v>60</v>
      </c>
      <c r="E41" s="12"/>
      <c r="F41" s="14">
        <v>60</v>
      </c>
      <c r="G41" s="163"/>
      <c r="H41" s="198"/>
      <c r="I41" s="14">
        <v>45</v>
      </c>
      <c r="J41" s="163"/>
      <c r="K41" s="77"/>
    </row>
    <row r="42" spans="1:11" s="29" customFormat="1" ht="18.600000000000001" customHeight="1" thickBot="1">
      <c r="A42" s="10"/>
      <c r="B42" s="13"/>
      <c r="C42" s="12"/>
      <c r="D42" s="18"/>
      <c r="E42" s="12"/>
      <c r="F42" s="14"/>
      <c r="G42" s="163"/>
      <c r="H42" s="198"/>
      <c r="I42" s="14"/>
      <c r="J42" s="163"/>
      <c r="K42" s="77"/>
    </row>
    <row r="43" spans="1:11" ht="21.75" customHeight="1" thickBot="1">
      <c r="A43" s="179" t="s">
        <v>29</v>
      </c>
      <c r="B43" s="180" t="s">
        <v>71</v>
      </c>
      <c r="C43" s="344">
        <f>SUM(C44:D44)</f>
        <v>110</v>
      </c>
      <c r="D43" s="346"/>
      <c r="E43" s="344">
        <f>SUM(E44:F44)</f>
        <v>110</v>
      </c>
      <c r="F43" s="346"/>
      <c r="G43" s="344">
        <f>SUM(I44)</f>
        <v>96</v>
      </c>
      <c r="H43" s="345"/>
      <c r="I43" s="346"/>
      <c r="J43" s="345">
        <f>SUM(J44:K44)</f>
        <v>0</v>
      </c>
      <c r="K43" s="347"/>
    </row>
    <row r="44" spans="1:11" s="29" customFormat="1" ht="18.75" customHeight="1" thickBot="1">
      <c r="A44" s="10"/>
      <c r="B44" s="170" t="s">
        <v>157</v>
      </c>
      <c r="C44" s="12"/>
      <c r="D44" s="18">
        <v>110</v>
      </c>
      <c r="E44" s="12"/>
      <c r="F44" s="14">
        <v>110</v>
      </c>
      <c r="G44" s="163"/>
      <c r="H44" s="198"/>
      <c r="I44" s="14">
        <v>96</v>
      </c>
      <c r="J44" s="163"/>
      <c r="K44" s="77"/>
    </row>
    <row r="45" spans="1:11" s="29" customFormat="1" ht="20.25" customHeight="1">
      <c r="A45" s="88"/>
      <c r="B45" s="88"/>
      <c r="C45" s="89"/>
      <c r="D45" s="88"/>
      <c r="E45" s="89"/>
      <c r="F45" s="88"/>
      <c r="G45" s="89"/>
      <c r="H45" s="88"/>
      <c r="I45" s="217"/>
      <c r="J45" s="89"/>
      <c r="K45" s="93"/>
    </row>
    <row r="46" spans="1:11" s="29" customFormat="1" ht="21" customHeight="1" thickBot="1">
      <c r="A46" s="90"/>
      <c r="B46" s="90"/>
      <c r="C46" s="91"/>
      <c r="D46" s="90"/>
      <c r="E46" s="91"/>
      <c r="F46" s="90"/>
      <c r="G46" s="91"/>
      <c r="H46" s="90"/>
      <c r="I46" s="218"/>
      <c r="J46" s="91"/>
      <c r="K46" s="92"/>
    </row>
    <row r="47" spans="1:11" s="29" customFormat="1" ht="30" customHeight="1" thickBot="1">
      <c r="A47" s="237" t="s">
        <v>0</v>
      </c>
      <c r="B47" s="237"/>
      <c r="C47" s="238" t="s">
        <v>69</v>
      </c>
      <c r="D47" s="237"/>
      <c r="E47" s="238" t="s">
        <v>197</v>
      </c>
      <c r="F47" s="237"/>
      <c r="G47" s="237" t="s">
        <v>198</v>
      </c>
      <c r="H47" s="237"/>
      <c r="I47" s="219"/>
      <c r="J47" s="247" t="s">
        <v>69</v>
      </c>
      <c r="K47" s="248"/>
    </row>
    <row r="48" spans="1:11" s="29" customFormat="1" ht="21" customHeight="1">
      <c r="A48" s="10"/>
      <c r="B48" s="13"/>
      <c r="C48" s="12"/>
      <c r="D48" s="18"/>
      <c r="E48" s="12"/>
      <c r="F48" s="14"/>
      <c r="G48" s="163"/>
      <c r="H48" s="198"/>
      <c r="I48" s="14"/>
      <c r="J48" s="163" t="s">
        <v>68</v>
      </c>
      <c r="K48" s="75"/>
    </row>
    <row r="49" spans="1:11" s="29" customFormat="1" ht="33" customHeight="1">
      <c r="A49" s="10"/>
      <c r="B49" s="13"/>
      <c r="C49" s="12"/>
      <c r="D49" s="18"/>
      <c r="E49" s="12"/>
      <c r="F49" s="14"/>
      <c r="G49" s="163"/>
      <c r="H49" s="198"/>
      <c r="I49" s="14"/>
      <c r="J49" s="163"/>
      <c r="K49" s="75"/>
    </row>
    <row r="50" spans="1:11" s="29" customFormat="1" ht="48" customHeight="1">
      <c r="A50" s="39" t="s">
        <v>31</v>
      </c>
      <c r="B50" s="169" t="s">
        <v>59</v>
      </c>
      <c r="C50" s="242">
        <f>SUM(C51:D52)</f>
        <v>640</v>
      </c>
      <c r="D50" s="243"/>
      <c r="E50" s="242">
        <f>SUM(E51:F52)</f>
        <v>666</v>
      </c>
      <c r="F50" s="243"/>
      <c r="G50" s="242">
        <f>SUM(I51:I52)</f>
        <v>870</v>
      </c>
      <c r="H50" s="243"/>
      <c r="I50" s="249"/>
      <c r="J50" s="243">
        <f>SUM(J51:K52)</f>
        <v>640</v>
      </c>
      <c r="K50" s="274"/>
    </row>
    <row r="51" spans="1:11" s="175" customFormat="1" ht="26.25" customHeight="1">
      <c r="A51" s="10"/>
      <c r="B51" s="172" t="s">
        <v>158</v>
      </c>
      <c r="C51" s="173" t="s">
        <v>92</v>
      </c>
      <c r="D51" s="174">
        <v>568</v>
      </c>
      <c r="E51" s="173"/>
      <c r="F51" s="177">
        <v>568</v>
      </c>
      <c r="G51" s="199"/>
      <c r="H51" s="199"/>
      <c r="I51" s="190">
        <v>786</v>
      </c>
      <c r="J51" s="199"/>
      <c r="K51" s="176">
        <v>568</v>
      </c>
    </row>
    <row r="52" spans="1:11" s="29" customFormat="1" ht="26.25" customHeight="1">
      <c r="A52" s="10"/>
      <c r="B52" s="171" t="s">
        <v>159</v>
      </c>
      <c r="C52" s="178" t="s">
        <v>160</v>
      </c>
      <c r="D52" s="56">
        <v>72</v>
      </c>
      <c r="E52" s="60"/>
      <c r="F52" s="23">
        <v>98</v>
      </c>
      <c r="G52" s="188"/>
      <c r="H52" s="188"/>
      <c r="I52" s="206">
        <v>84</v>
      </c>
      <c r="J52" s="188" t="s">
        <v>160</v>
      </c>
      <c r="K52" s="82">
        <v>72</v>
      </c>
    </row>
    <row r="53" spans="1:11" s="29" customFormat="1" ht="27.75" customHeight="1">
      <c r="A53" s="6" t="s">
        <v>18</v>
      </c>
      <c r="B53" s="250" t="s">
        <v>19</v>
      </c>
      <c r="C53" s="254">
        <f>SUM(C54:D60)</f>
        <v>190</v>
      </c>
      <c r="D53" s="257"/>
      <c r="E53" s="254">
        <f>SUM(E54:F60)</f>
        <v>0</v>
      </c>
      <c r="F53" s="255"/>
      <c r="G53" s="254"/>
      <c r="H53" s="257"/>
      <c r="I53" s="255"/>
      <c r="J53" s="257">
        <f>SUM(J54:K60)</f>
        <v>190</v>
      </c>
      <c r="K53" s="349"/>
    </row>
    <row r="54" spans="1:11" s="29" customFormat="1" ht="18.75" customHeight="1">
      <c r="A54" s="10"/>
      <c r="B54" s="260"/>
      <c r="C54" s="244"/>
      <c r="D54" s="239"/>
      <c r="E54" s="244"/>
      <c r="F54" s="245"/>
      <c r="G54" s="239"/>
      <c r="H54" s="239"/>
      <c r="I54" s="189"/>
      <c r="J54" s="239"/>
      <c r="K54" s="348"/>
    </row>
    <row r="55" spans="1:11" s="29" customFormat="1" ht="19.149999999999999" customHeight="1">
      <c r="A55" s="10"/>
      <c r="B55" s="167" t="s">
        <v>93</v>
      </c>
      <c r="C55" s="165" t="s">
        <v>94</v>
      </c>
      <c r="D55" s="27">
        <v>190</v>
      </c>
      <c r="E55" s="12"/>
      <c r="F55" s="17">
        <v>0</v>
      </c>
      <c r="G55" s="163"/>
      <c r="H55" s="163"/>
      <c r="I55" s="17"/>
      <c r="J55" s="163" t="s">
        <v>169</v>
      </c>
      <c r="K55" s="80">
        <v>190</v>
      </c>
    </row>
    <row r="56" spans="1:11" s="29" customFormat="1" ht="19.149999999999999" customHeight="1">
      <c r="A56" s="10"/>
      <c r="B56" s="67"/>
      <c r="C56" s="12"/>
      <c r="D56" s="27"/>
      <c r="E56" s="12"/>
      <c r="F56" s="17"/>
      <c r="G56" s="163"/>
      <c r="H56" s="163"/>
      <c r="I56" s="17"/>
      <c r="J56" s="163"/>
      <c r="K56" s="80"/>
    </row>
    <row r="57" spans="1:11" s="29" customFormat="1" ht="21" customHeight="1">
      <c r="A57" s="10"/>
      <c r="B57" s="67"/>
      <c r="C57" s="12"/>
      <c r="D57" s="27"/>
      <c r="E57" s="12"/>
      <c r="F57" s="17"/>
      <c r="G57" s="163"/>
      <c r="H57" s="163"/>
      <c r="I57" s="17"/>
      <c r="J57" s="163"/>
      <c r="K57" s="80"/>
    </row>
    <row r="58" spans="1:11" s="29" customFormat="1" ht="18.75" customHeight="1">
      <c r="A58" s="10"/>
      <c r="B58" s="67"/>
      <c r="C58" s="12"/>
      <c r="D58" s="27"/>
      <c r="E58" s="12"/>
      <c r="F58" s="17"/>
      <c r="G58" s="163"/>
      <c r="H58" s="163"/>
      <c r="I58" s="17"/>
      <c r="J58" s="163"/>
      <c r="K58" s="80"/>
    </row>
    <row r="59" spans="1:11" s="29" customFormat="1" ht="18.75" customHeight="1">
      <c r="A59" s="10"/>
      <c r="B59" s="67"/>
      <c r="C59" s="12"/>
      <c r="D59" s="27"/>
      <c r="E59" s="12"/>
      <c r="F59" s="17"/>
      <c r="G59" s="163"/>
      <c r="H59" s="163"/>
      <c r="I59" s="17"/>
      <c r="J59" s="163"/>
      <c r="K59" s="80"/>
    </row>
    <row r="60" spans="1:11" s="29" customFormat="1" ht="18.75" customHeight="1">
      <c r="A60" s="10"/>
      <c r="B60" s="67"/>
      <c r="C60" s="12"/>
      <c r="D60" s="27"/>
      <c r="E60" s="12"/>
      <c r="F60" s="17"/>
      <c r="G60" s="165"/>
      <c r="H60" s="163"/>
      <c r="I60" s="17"/>
      <c r="J60" s="163"/>
      <c r="K60" s="80"/>
    </row>
    <row r="61" spans="1:11" s="29" customFormat="1" ht="32.25" customHeight="1">
      <c r="A61" s="39" t="s">
        <v>20</v>
      </c>
      <c r="B61" s="250" t="s">
        <v>63</v>
      </c>
      <c r="C61" s="252">
        <f>SUM(C62:D68)</f>
        <v>915</v>
      </c>
      <c r="D61" s="268"/>
      <c r="E61" s="252">
        <f>SUM(E62:F68)</f>
        <v>945</v>
      </c>
      <c r="F61" s="253"/>
      <c r="G61" s="252">
        <f>SUM(I63:I66)</f>
        <v>1580</v>
      </c>
      <c r="H61" s="268"/>
      <c r="I61" s="253"/>
      <c r="J61" s="268">
        <f>SUM(J62:K68)</f>
        <v>915</v>
      </c>
      <c r="K61" s="273"/>
    </row>
    <row r="62" spans="1:11" s="29" customFormat="1" ht="27.75" customHeight="1">
      <c r="A62" s="10"/>
      <c r="B62" s="298"/>
      <c r="C62" s="24"/>
      <c r="D62" s="52"/>
      <c r="E62" s="24"/>
      <c r="F62" s="97"/>
      <c r="G62" s="101"/>
      <c r="H62" s="52"/>
      <c r="I62" s="97"/>
      <c r="J62" s="101" t="s">
        <v>170</v>
      </c>
      <c r="K62" s="78">
        <v>222</v>
      </c>
    </row>
    <row r="63" spans="1:11" s="29" customFormat="1" ht="18.75" customHeight="1">
      <c r="A63" s="10"/>
      <c r="B63" s="9" t="s">
        <v>95</v>
      </c>
      <c r="C63" s="159" t="s">
        <v>204</v>
      </c>
      <c r="D63" s="53">
        <v>222</v>
      </c>
      <c r="E63" s="25"/>
      <c r="F63" s="49">
        <v>222</v>
      </c>
      <c r="G63" s="102"/>
      <c r="H63" s="53"/>
      <c r="I63" s="49">
        <v>362</v>
      </c>
      <c r="J63" s="102" t="s">
        <v>195</v>
      </c>
      <c r="K63" s="79">
        <v>693</v>
      </c>
    </row>
    <row r="64" spans="1:11" s="29" customFormat="1" ht="18.75" customHeight="1">
      <c r="A64" s="10"/>
      <c r="B64" s="9"/>
      <c r="C64" s="159" t="s">
        <v>205</v>
      </c>
      <c r="D64" s="53">
        <v>693</v>
      </c>
      <c r="E64" s="159"/>
      <c r="F64" s="49">
        <v>693</v>
      </c>
      <c r="G64" s="159"/>
      <c r="H64" s="53"/>
      <c r="I64" s="49">
        <v>1218</v>
      </c>
      <c r="J64" s="102"/>
      <c r="K64" s="79"/>
    </row>
    <row r="65" spans="1:11" s="29" customFormat="1" ht="28.5" customHeight="1">
      <c r="A65" s="10"/>
      <c r="B65" s="9"/>
      <c r="C65" s="25"/>
      <c r="D65" s="53"/>
      <c r="E65" s="159" t="s">
        <v>206</v>
      </c>
      <c r="F65" s="49">
        <v>30</v>
      </c>
      <c r="G65" s="159"/>
      <c r="H65" s="53"/>
      <c r="I65" s="49"/>
      <c r="J65" s="102"/>
      <c r="K65" s="79"/>
    </row>
    <row r="66" spans="1:11" s="29" customFormat="1" ht="18.75" customHeight="1">
      <c r="A66" s="10"/>
      <c r="B66" s="9"/>
      <c r="C66" s="25"/>
      <c r="D66" s="53"/>
      <c r="E66" s="25"/>
      <c r="F66" s="49"/>
      <c r="G66" s="159"/>
      <c r="H66" s="53"/>
      <c r="I66" s="49"/>
      <c r="J66" s="102"/>
      <c r="K66" s="79"/>
    </row>
    <row r="67" spans="1:11" s="29" customFormat="1" ht="17.25" customHeight="1">
      <c r="A67" s="10"/>
      <c r="B67" s="9"/>
      <c r="C67" s="25"/>
      <c r="D67" s="53"/>
      <c r="E67" s="25"/>
      <c r="F67" s="49"/>
      <c r="G67" s="159"/>
      <c r="H67" s="53"/>
      <c r="I67" s="49"/>
      <c r="J67" s="102"/>
      <c r="K67" s="79"/>
    </row>
    <row r="68" spans="1:11" s="29" customFormat="1" ht="19.5" customHeight="1" thickBot="1">
      <c r="A68" s="10"/>
      <c r="B68" s="9"/>
      <c r="C68" s="25"/>
      <c r="D68" s="53"/>
      <c r="E68" s="25"/>
      <c r="F68" s="49"/>
      <c r="G68" s="159"/>
      <c r="H68" s="53"/>
      <c r="I68" s="49"/>
      <c r="J68" s="102"/>
      <c r="K68" s="79"/>
    </row>
    <row r="69" spans="1:11" s="29" customFormat="1" ht="22.5" customHeight="1">
      <c r="A69" s="88"/>
      <c r="B69" s="89"/>
      <c r="C69" s="138"/>
      <c r="D69" s="132"/>
      <c r="E69" s="138"/>
      <c r="F69" s="132"/>
      <c r="G69" s="138"/>
      <c r="H69" s="132"/>
      <c r="I69" s="220"/>
      <c r="J69" s="138"/>
      <c r="K69" s="132"/>
    </row>
    <row r="70" spans="1:11" s="29" customFormat="1" ht="20.25" customHeight="1" thickBot="1">
      <c r="A70" s="90"/>
      <c r="B70" s="91"/>
      <c r="C70" s="139"/>
      <c r="D70" s="133"/>
      <c r="E70" s="139"/>
      <c r="F70" s="133"/>
      <c r="G70" s="139"/>
      <c r="H70" s="133"/>
      <c r="I70" s="221"/>
      <c r="J70" s="139"/>
      <c r="K70" s="133"/>
    </row>
    <row r="71" spans="1:11" s="29" customFormat="1" ht="18.75" customHeight="1" thickBot="1">
      <c r="A71" s="237" t="s">
        <v>0</v>
      </c>
      <c r="B71" s="237"/>
      <c r="C71" s="238" t="s">
        <v>69</v>
      </c>
      <c r="D71" s="237"/>
      <c r="E71" s="238" t="s">
        <v>197</v>
      </c>
      <c r="F71" s="237"/>
      <c r="G71" s="246" t="s">
        <v>198</v>
      </c>
      <c r="H71" s="247"/>
      <c r="I71" s="330"/>
      <c r="J71" s="247" t="s">
        <v>69</v>
      </c>
      <c r="K71" s="248"/>
    </row>
    <row r="72" spans="1:11" s="29" customFormat="1" ht="18.75" customHeight="1">
      <c r="A72" s="45" t="s">
        <v>8</v>
      </c>
      <c r="B72" s="38" t="s">
        <v>53</v>
      </c>
      <c r="C72" s="263">
        <f>SUM(C73:D76)</f>
        <v>15068</v>
      </c>
      <c r="D72" s="275"/>
      <c r="E72" s="263">
        <f>SUM(E73:F76)</f>
        <v>15535</v>
      </c>
      <c r="F72" s="275"/>
      <c r="G72" s="312">
        <f>SUM(I73:I76)</f>
        <v>10856</v>
      </c>
      <c r="H72" s="313"/>
      <c r="I72" s="314"/>
      <c r="J72" s="313">
        <f>SUM(J73:K76)</f>
        <v>15068</v>
      </c>
      <c r="K72" s="313"/>
    </row>
    <row r="73" spans="1:11" s="29" customFormat="1" ht="29.25" customHeight="1">
      <c r="A73" s="51" t="s">
        <v>25</v>
      </c>
      <c r="B73" s="5" t="s">
        <v>194</v>
      </c>
      <c r="C73" s="242">
        <v>14768</v>
      </c>
      <c r="D73" s="243"/>
      <c r="E73" s="242">
        <v>15235</v>
      </c>
      <c r="F73" s="249"/>
      <c r="G73" s="242"/>
      <c r="H73" s="243"/>
      <c r="I73" s="190">
        <v>10734</v>
      </c>
      <c r="J73" s="243">
        <v>14768</v>
      </c>
      <c r="K73" s="274"/>
    </row>
    <row r="74" spans="1:11" s="29" customFormat="1" ht="37.5" customHeight="1">
      <c r="A74" s="51" t="s">
        <v>14</v>
      </c>
      <c r="B74" s="26" t="s">
        <v>21</v>
      </c>
      <c r="C74" s="267"/>
      <c r="D74" s="242"/>
      <c r="E74" s="267"/>
      <c r="F74" s="267"/>
      <c r="G74" s="267"/>
      <c r="H74" s="242"/>
      <c r="I74" s="196"/>
      <c r="J74" s="243"/>
      <c r="K74" s="274"/>
    </row>
    <row r="75" spans="1:11" s="29" customFormat="1" ht="26.25" customHeight="1">
      <c r="A75" s="42" t="s">
        <v>16</v>
      </c>
      <c r="B75" s="26" t="s">
        <v>22</v>
      </c>
      <c r="C75" s="252"/>
      <c r="D75" s="268"/>
      <c r="E75" s="252"/>
      <c r="F75" s="253"/>
      <c r="G75" s="252"/>
      <c r="H75" s="268"/>
      <c r="I75" s="192">
        <v>26</v>
      </c>
      <c r="J75" s="268"/>
      <c r="K75" s="273"/>
    </row>
    <row r="76" spans="1:11" ht="24" customHeight="1">
      <c r="A76" s="39" t="s">
        <v>17</v>
      </c>
      <c r="B76" s="16" t="s">
        <v>23</v>
      </c>
      <c r="C76" s="332">
        <v>300</v>
      </c>
      <c r="D76" s="280"/>
      <c r="E76" s="332">
        <v>300</v>
      </c>
      <c r="F76" s="332"/>
      <c r="G76" s="332"/>
      <c r="H76" s="280"/>
      <c r="I76" s="205">
        <v>96</v>
      </c>
      <c r="J76" s="268">
        <v>300</v>
      </c>
      <c r="K76" s="273"/>
    </row>
    <row r="77" spans="1:11" ht="24" customHeight="1">
      <c r="A77" s="39"/>
      <c r="B77" s="16"/>
      <c r="C77" s="252"/>
      <c r="D77" s="253"/>
      <c r="E77" s="252"/>
      <c r="F77" s="253"/>
      <c r="G77" s="252"/>
      <c r="H77" s="268"/>
      <c r="I77" s="253"/>
      <c r="J77" s="268"/>
      <c r="K77" s="273"/>
    </row>
    <row r="78" spans="1:11" ht="24" customHeight="1">
      <c r="A78" s="39"/>
      <c r="B78" s="16"/>
      <c r="C78" s="252"/>
      <c r="D78" s="253"/>
      <c r="E78" s="252"/>
      <c r="F78" s="253"/>
      <c r="G78" s="252"/>
      <c r="H78" s="268"/>
      <c r="I78" s="253"/>
      <c r="J78" s="268"/>
      <c r="K78" s="273"/>
    </row>
    <row r="79" spans="1:11" s="29" customFormat="1" ht="32.25" customHeight="1">
      <c r="A79" s="45" t="s">
        <v>66</v>
      </c>
      <c r="B79" s="134" t="s">
        <v>24</v>
      </c>
      <c r="C79" s="331">
        <f>SUM(C80+C107+C114+C145+C149+C151+C158)</f>
        <v>14236</v>
      </c>
      <c r="D79" s="286"/>
      <c r="E79" s="331">
        <f>SUM(E80+E107+E114+E145+E149+E151+E158)</f>
        <v>14810</v>
      </c>
      <c r="F79" s="331"/>
      <c r="G79" s="286">
        <f>SUM(G80+G107+G114+G145+G149+G151+G158)</f>
        <v>10334</v>
      </c>
      <c r="H79" s="334"/>
      <c r="I79" s="335"/>
      <c r="J79" s="334">
        <f>SUM(J80+J107+J114+J145+J149+J151+J158)</f>
        <v>14236</v>
      </c>
      <c r="K79" s="337"/>
    </row>
    <row r="80" spans="1:11" s="29" customFormat="1" ht="28.9" customHeight="1">
      <c r="A80" s="39" t="s">
        <v>25</v>
      </c>
      <c r="B80" s="16" t="s">
        <v>26</v>
      </c>
      <c r="C80" s="252">
        <f>SUM(C81:D99)</f>
        <v>3440</v>
      </c>
      <c r="D80" s="268"/>
      <c r="E80" s="252">
        <f>SUM(E81:F99)</f>
        <v>3809</v>
      </c>
      <c r="F80" s="253"/>
      <c r="G80" s="252">
        <f>SUM(I81:I94)</f>
        <v>855</v>
      </c>
      <c r="H80" s="268"/>
      <c r="I80" s="253"/>
      <c r="J80" s="268">
        <f>SUM(J81:K99)</f>
        <v>3440</v>
      </c>
      <c r="K80" s="273"/>
    </row>
    <row r="81" spans="1:11" s="29" customFormat="1" ht="38.25" customHeight="1">
      <c r="A81" s="10"/>
      <c r="B81" s="168" t="s">
        <v>96</v>
      </c>
      <c r="C81" s="154" t="s">
        <v>97</v>
      </c>
      <c r="D81" s="55">
        <v>10</v>
      </c>
      <c r="E81" s="269">
        <v>10</v>
      </c>
      <c r="F81" s="270"/>
      <c r="G81" s="112"/>
      <c r="H81" s="125"/>
      <c r="I81" s="41">
        <v>9</v>
      </c>
      <c r="J81" s="207" t="s">
        <v>97</v>
      </c>
      <c r="K81" s="182">
        <v>10</v>
      </c>
    </row>
    <row r="82" spans="1:11" s="29" customFormat="1" ht="43.5" customHeight="1">
      <c r="A82" s="10"/>
      <c r="B82" s="168" t="s">
        <v>98</v>
      </c>
      <c r="C82" s="165" t="s">
        <v>99</v>
      </c>
      <c r="D82" s="18">
        <v>200</v>
      </c>
      <c r="E82" s="12"/>
      <c r="F82" s="14">
        <v>200</v>
      </c>
      <c r="G82" s="165"/>
      <c r="H82" s="198"/>
      <c r="I82" s="14">
        <v>144</v>
      </c>
      <c r="J82" s="163" t="s">
        <v>171</v>
      </c>
      <c r="K82" s="75">
        <v>200</v>
      </c>
    </row>
    <row r="83" spans="1:11" s="29" customFormat="1" ht="23.25" customHeight="1">
      <c r="A83" s="10"/>
      <c r="B83" s="168" t="s">
        <v>100</v>
      </c>
      <c r="C83" s="165" t="s">
        <v>101</v>
      </c>
      <c r="D83" s="18">
        <v>60</v>
      </c>
      <c r="E83" s="12"/>
      <c r="F83" s="14">
        <v>60</v>
      </c>
      <c r="G83" s="165"/>
      <c r="H83" s="198"/>
      <c r="I83" s="14">
        <v>20</v>
      </c>
      <c r="J83" s="163" t="s">
        <v>172</v>
      </c>
      <c r="K83" s="75">
        <v>60</v>
      </c>
    </row>
    <row r="84" spans="1:11" s="29" customFormat="1" ht="21" customHeight="1">
      <c r="A84" s="10"/>
      <c r="B84" s="13"/>
      <c r="C84" s="165" t="s">
        <v>102</v>
      </c>
      <c r="D84" s="18">
        <v>1380</v>
      </c>
      <c r="E84" s="12"/>
      <c r="F84" s="14">
        <v>1507</v>
      </c>
      <c r="G84" s="165"/>
      <c r="H84" s="198"/>
      <c r="I84" s="14">
        <v>111</v>
      </c>
      <c r="J84" s="163" t="s">
        <v>173</v>
      </c>
      <c r="K84" s="75">
        <v>1380</v>
      </c>
    </row>
    <row r="85" spans="1:11" s="29" customFormat="1" ht="21" customHeight="1">
      <c r="A85" s="10"/>
      <c r="B85" s="13"/>
      <c r="C85" s="165" t="s">
        <v>103</v>
      </c>
      <c r="D85" s="18">
        <v>600</v>
      </c>
      <c r="E85" s="12"/>
      <c r="F85" s="14">
        <v>600</v>
      </c>
      <c r="G85" s="165"/>
      <c r="H85" s="198"/>
      <c r="I85" s="14"/>
      <c r="J85" s="163" t="s">
        <v>174</v>
      </c>
      <c r="K85" s="75">
        <v>600</v>
      </c>
    </row>
    <row r="86" spans="1:11" s="29" customFormat="1" ht="16.5" customHeight="1">
      <c r="A86" s="10"/>
      <c r="B86" s="168" t="s">
        <v>104</v>
      </c>
      <c r="C86" s="165" t="s">
        <v>105</v>
      </c>
      <c r="D86" s="18">
        <v>100</v>
      </c>
      <c r="E86" s="12"/>
      <c r="F86" s="14">
        <v>100</v>
      </c>
      <c r="G86" s="165"/>
      <c r="H86" s="198"/>
      <c r="I86" s="14">
        <v>82</v>
      </c>
      <c r="J86" s="163" t="s">
        <v>105</v>
      </c>
      <c r="K86" s="75">
        <v>100</v>
      </c>
    </row>
    <row r="87" spans="1:11" s="29" customFormat="1" ht="18.75" customHeight="1">
      <c r="A87" s="10"/>
      <c r="B87" s="168" t="s">
        <v>106</v>
      </c>
      <c r="C87" s="165" t="s">
        <v>107</v>
      </c>
      <c r="D87" s="18">
        <v>100</v>
      </c>
      <c r="E87" s="12"/>
      <c r="F87" s="14">
        <v>100</v>
      </c>
      <c r="G87" s="165"/>
      <c r="H87" s="198"/>
      <c r="I87" s="14">
        <v>3</v>
      </c>
      <c r="J87" s="163" t="s">
        <v>107</v>
      </c>
      <c r="K87" s="75">
        <v>100</v>
      </c>
    </row>
    <row r="88" spans="1:11" s="29" customFormat="1" ht="18.75" customHeight="1">
      <c r="A88" s="10"/>
      <c r="B88" s="168" t="s">
        <v>108</v>
      </c>
      <c r="C88" s="165" t="s">
        <v>109</v>
      </c>
      <c r="D88" s="18">
        <v>10</v>
      </c>
      <c r="E88" s="12"/>
      <c r="F88" s="14">
        <v>10</v>
      </c>
      <c r="G88" s="165"/>
      <c r="H88" s="198"/>
      <c r="I88" s="14">
        <v>7</v>
      </c>
      <c r="J88" s="163" t="s">
        <v>109</v>
      </c>
      <c r="K88" s="75">
        <v>10</v>
      </c>
    </row>
    <row r="89" spans="1:11" s="29" customFormat="1" ht="44.25" customHeight="1">
      <c r="A89" s="10"/>
      <c r="B89" s="168" t="s">
        <v>110</v>
      </c>
      <c r="C89" s="165" t="s">
        <v>111</v>
      </c>
      <c r="D89" s="18">
        <v>100</v>
      </c>
      <c r="E89" s="113"/>
      <c r="F89" s="184">
        <v>184</v>
      </c>
      <c r="G89" s="165"/>
      <c r="H89" s="198"/>
      <c r="I89" s="14">
        <v>30</v>
      </c>
      <c r="J89" s="163" t="s">
        <v>175</v>
      </c>
      <c r="K89" s="75">
        <v>100</v>
      </c>
    </row>
    <row r="90" spans="1:11" s="29" customFormat="1" ht="48" customHeight="1">
      <c r="A90" s="59"/>
      <c r="B90" s="168" t="s">
        <v>112</v>
      </c>
      <c r="C90" s="165" t="s">
        <v>113</v>
      </c>
      <c r="D90" s="18">
        <v>350</v>
      </c>
      <c r="E90" s="12"/>
      <c r="F90" s="14">
        <v>401</v>
      </c>
      <c r="G90" s="165"/>
      <c r="H90" s="198"/>
      <c r="I90" s="14">
        <v>115</v>
      </c>
      <c r="J90" s="163" t="s">
        <v>176</v>
      </c>
      <c r="K90" s="75">
        <v>350</v>
      </c>
    </row>
    <row r="91" spans="1:11" s="29" customFormat="1" ht="38.25" customHeight="1">
      <c r="A91" s="59"/>
      <c r="B91" s="168" t="s">
        <v>114</v>
      </c>
      <c r="C91" s="165" t="s">
        <v>115</v>
      </c>
      <c r="D91" s="18">
        <v>70</v>
      </c>
      <c r="E91" s="113"/>
      <c r="F91" s="14">
        <v>70</v>
      </c>
      <c r="G91" s="113"/>
      <c r="H91" s="65"/>
      <c r="I91" s="222"/>
      <c r="J91" s="208" t="s">
        <v>177</v>
      </c>
      <c r="K91" s="183">
        <v>70</v>
      </c>
    </row>
    <row r="92" spans="1:11" s="29" customFormat="1" ht="36.75" customHeight="1">
      <c r="A92" s="59"/>
      <c r="B92" s="168" t="s">
        <v>116</v>
      </c>
      <c r="C92" s="165" t="s">
        <v>117</v>
      </c>
      <c r="D92" s="18">
        <v>80</v>
      </c>
      <c r="E92" s="12"/>
      <c r="F92" s="14">
        <v>80</v>
      </c>
      <c r="G92" s="165"/>
      <c r="H92" s="198"/>
      <c r="I92" s="14">
        <v>83</v>
      </c>
      <c r="J92" s="163" t="s">
        <v>117</v>
      </c>
      <c r="K92" s="75">
        <v>80</v>
      </c>
    </row>
    <row r="93" spans="1:11" s="29" customFormat="1" ht="43.5" customHeight="1">
      <c r="A93" s="59"/>
      <c r="B93" s="168" t="s">
        <v>118</v>
      </c>
      <c r="C93" s="165" t="s">
        <v>119</v>
      </c>
      <c r="D93" s="18">
        <v>300</v>
      </c>
      <c r="E93" s="12"/>
      <c r="F93" s="14">
        <v>300</v>
      </c>
      <c r="G93" s="165"/>
      <c r="H93" s="198"/>
      <c r="I93" s="14">
        <v>238</v>
      </c>
      <c r="J93" s="163" t="s">
        <v>178</v>
      </c>
      <c r="K93" s="75">
        <v>300</v>
      </c>
    </row>
    <row r="94" spans="1:11" s="29" customFormat="1" ht="45" customHeight="1">
      <c r="A94" s="59"/>
      <c r="B94" s="168" t="s">
        <v>120</v>
      </c>
      <c r="C94" s="165" t="s">
        <v>121</v>
      </c>
      <c r="D94" s="18">
        <v>80</v>
      </c>
      <c r="E94" s="12"/>
      <c r="F94" s="14">
        <v>187</v>
      </c>
      <c r="G94" s="165"/>
      <c r="H94" s="198"/>
      <c r="I94" s="14">
        <v>13</v>
      </c>
      <c r="J94" s="163" t="s">
        <v>190</v>
      </c>
      <c r="K94" s="75">
        <v>80</v>
      </c>
    </row>
    <row r="95" spans="1:11" s="29" customFormat="1" ht="18" customHeight="1">
      <c r="A95" s="59"/>
      <c r="B95" s="13"/>
      <c r="C95" s="12"/>
      <c r="D95" s="18"/>
      <c r="E95" s="12"/>
      <c r="F95" s="14"/>
      <c r="G95" s="165"/>
      <c r="H95" s="198"/>
      <c r="I95" s="14"/>
      <c r="J95" s="163"/>
      <c r="K95" s="75"/>
    </row>
    <row r="96" spans="1:11" s="29" customFormat="1" ht="18" customHeight="1">
      <c r="A96" s="59"/>
      <c r="B96" s="13"/>
      <c r="C96" s="12"/>
      <c r="D96" s="18"/>
      <c r="E96" s="113"/>
      <c r="F96" s="14"/>
      <c r="G96" s="113"/>
      <c r="H96" s="65"/>
      <c r="I96" s="222"/>
      <c r="J96" s="209"/>
      <c r="K96" s="124"/>
    </row>
    <row r="97" spans="1:11" s="29" customFormat="1" ht="18" customHeight="1">
      <c r="A97" s="59"/>
      <c r="B97" s="13"/>
      <c r="C97" s="12"/>
      <c r="D97" s="18"/>
      <c r="E97" s="12"/>
      <c r="F97" s="14"/>
      <c r="G97" s="165"/>
      <c r="H97" s="198"/>
      <c r="I97" s="14"/>
      <c r="J97" s="163"/>
      <c r="K97" s="75"/>
    </row>
    <row r="98" spans="1:11" s="29" customFormat="1" ht="18" customHeight="1">
      <c r="A98" s="59"/>
      <c r="B98" s="13"/>
      <c r="C98" s="12"/>
      <c r="D98" s="18"/>
      <c r="E98" s="12"/>
      <c r="F98" s="14"/>
      <c r="G98" s="165"/>
      <c r="H98" s="198"/>
      <c r="I98" s="14"/>
      <c r="J98" s="163"/>
      <c r="K98" s="75"/>
    </row>
    <row r="99" spans="1:11" s="29" customFormat="1" ht="18" customHeight="1" thickBot="1">
      <c r="A99" s="59"/>
      <c r="B99" s="13"/>
      <c r="C99" s="12"/>
      <c r="D99" s="18"/>
      <c r="E99" s="12"/>
      <c r="F99" s="14"/>
      <c r="G99" s="165"/>
      <c r="H99" s="198"/>
      <c r="I99" s="14"/>
      <c r="J99" s="163"/>
      <c r="K99" s="75"/>
    </row>
    <row r="100" spans="1:11" s="29" customFormat="1" ht="18.600000000000001" customHeight="1">
      <c r="A100" s="88"/>
      <c r="B100" s="88"/>
      <c r="C100" s="89"/>
      <c r="D100" s="93"/>
      <c r="E100" s="89"/>
      <c r="F100" s="93"/>
      <c r="G100" s="89"/>
      <c r="H100" s="93"/>
      <c r="I100" s="223"/>
      <c r="J100" s="89"/>
      <c r="K100" s="93"/>
    </row>
    <row r="101" spans="1:11" s="29" customFormat="1" ht="18.600000000000001" customHeight="1" thickBot="1">
      <c r="A101" s="90"/>
      <c r="B101" s="90"/>
      <c r="C101" s="91"/>
      <c r="D101" s="92"/>
      <c r="E101" s="91"/>
      <c r="F101" s="92"/>
      <c r="G101" s="91"/>
      <c r="H101" s="92"/>
      <c r="I101" s="224"/>
      <c r="J101" s="91"/>
      <c r="K101" s="92"/>
    </row>
    <row r="102" spans="1:11" s="29" customFormat="1" ht="18.600000000000001" customHeight="1">
      <c r="A102" s="88"/>
      <c r="B102" s="88"/>
      <c r="C102" s="89"/>
      <c r="D102" s="88"/>
      <c r="E102" s="89"/>
      <c r="F102" s="88"/>
      <c r="G102" s="89"/>
      <c r="H102" s="88"/>
      <c r="I102" s="217"/>
      <c r="J102" s="89"/>
      <c r="K102" s="88"/>
    </row>
    <row r="103" spans="1:11" s="29" customFormat="1" ht="18.600000000000001" customHeight="1" thickBot="1">
      <c r="A103" s="90"/>
      <c r="B103" s="90"/>
      <c r="C103" s="91"/>
      <c r="D103" s="90"/>
      <c r="E103" s="91"/>
      <c r="F103" s="90"/>
      <c r="G103" s="91"/>
      <c r="H103" s="90"/>
      <c r="I103" s="218"/>
      <c r="J103" s="91"/>
      <c r="K103" s="90"/>
    </row>
    <row r="104" spans="1:11" s="29" customFormat="1" ht="18.600000000000001" customHeight="1" thickBot="1">
      <c r="A104" s="237" t="s">
        <v>0</v>
      </c>
      <c r="B104" s="237"/>
      <c r="C104" s="238" t="s">
        <v>69</v>
      </c>
      <c r="D104" s="237"/>
      <c r="E104" s="238" t="s">
        <v>197</v>
      </c>
      <c r="F104" s="237"/>
      <c r="G104" s="237" t="s">
        <v>198</v>
      </c>
      <c r="H104" s="237"/>
      <c r="I104" s="219"/>
      <c r="J104" s="247" t="s">
        <v>69</v>
      </c>
      <c r="K104" s="248"/>
    </row>
    <row r="105" spans="1:11" s="29" customFormat="1" ht="18.600000000000001" customHeight="1">
      <c r="A105" s="10"/>
      <c r="B105" s="13"/>
      <c r="C105" s="12"/>
      <c r="D105" s="28"/>
      <c r="E105" s="12"/>
      <c r="F105" s="11"/>
      <c r="G105" s="165"/>
      <c r="H105" s="28"/>
      <c r="I105" s="11"/>
      <c r="J105" s="163"/>
      <c r="K105" s="77"/>
    </row>
    <row r="106" spans="1:11" s="29" customFormat="1" ht="18.600000000000001" customHeight="1">
      <c r="A106" s="10"/>
      <c r="B106" s="13"/>
      <c r="C106" s="12"/>
      <c r="D106" s="28"/>
      <c r="E106" s="12"/>
      <c r="F106" s="11"/>
      <c r="G106" s="165"/>
      <c r="H106" s="28"/>
      <c r="I106" s="11"/>
      <c r="J106" s="163"/>
      <c r="K106" s="77"/>
    </row>
    <row r="107" spans="1:11" s="29" customFormat="1" ht="18.600000000000001" customHeight="1">
      <c r="A107" s="39" t="s">
        <v>14</v>
      </c>
      <c r="B107" s="301" t="s">
        <v>27</v>
      </c>
      <c r="C107" s="252">
        <f>SUM(C108:D113)</f>
        <v>200</v>
      </c>
      <c r="D107" s="268"/>
      <c r="E107" s="252">
        <f>SUM(E108:F113)</f>
        <v>208</v>
      </c>
      <c r="F107" s="253"/>
      <c r="G107" s="252">
        <f>SUM(I109:I110)</f>
        <v>108</v>
      </c>
      <c r="H107" s="268"/>
      <c r="I107" s="253"/>
      <c r="J107" s="268">
        <f>SUM(J108:K113)</f>
        <v>200</v>
      </c>
      <c r="K107" s="273"/>
    </row>
    <row r="108" spans="1:11" s="29" customFormat="1" ht="18.600000000000001" customHeight="1">
      <c r="A108" s="10"/>
      <c r="B108" s="336"/>
      <c r="C108" s="12"/>
      <c r="D108" s="86"/>
      <c r="E108" s="12"/>
      <c r="F108" s="105"/>
      <c r="G108" s="165"/>
      <c r="H108" s="202"/>
      <c r="I108" s="225"/>
      <c r="J108" s="163"/>
      <c r="K108" s="99"/>
    </row>
    <row r="109" spans="1:11" ht="21.75" customHeight="1">
      <c r="A109" s="10"/>
      <c r="B109" s="168" t="s">
        <v>122</v>
      </c>
      <c r="C109" s="165" t="s">
        <v>123</v>
      </c>
      <c r="D109" s="28">
        <v>150</v>
      </c>
      <c r="E109" s="12"/>
      <c r="F109" s="11">
        <v>158</v>
      </c>
      <c r="G109" s="165"/>
      <c r="I109" s="11">
        <v>84</v>
      </c>
      <c r="J109" s="163" t="s">
        <v>123</v>
      </c>
      <c r="K109" s="77">
        <v>150</v>
      </c>
    </row>
    <row r="110" spans="1:11" s="29" customFormat="1" ht="18" customHeight="1">
      <c r="A110" s="10"/>
      <c r="B110" s="168" t="s">
        <v>124</v>
      </c>
      <c r="C110" s="165" t="s">
        <v>125</v>
      </c>
      <c r="D110" s="28">
        <v>50</v>
      </c>
      <c r="E110" s="12"/>
      <c r="F110" s="11">
        <v>50</v>
      </c>
      <c r="G110" s="165"/>
      <c r="H110" s="28"/>
      <c r="I110" s="11">
        <v>24</v>
      </c>
      <c r="J110" s="163" t="s">
        <v>125</v>
      </c>
      <c r="K110" s="77">
        <v>50</v>
      </c>
    </row>
    <row r="111" spans="1:11" s="29" customFormat="1" ht="18" customHeight="1">
      <c r="A111" s="10"/>
      <c r="B111" s="13"/>
      <c r="C111" s="12"/>
      <c r="D111" s="28"/>
      <c r="E111" s="12"/>
      <c r="F111" s="11"/>
      <c r="G111" s="165"/>
      <c r="H111" s="28"/>
      <c r="I111" s="11"/>
      <c r="J111" s="163"/>
      <c r="K111" s="77"/>
    </row>
    <row r="112" spans="1:11" s="29" customFormat="1" ht="20.25" customHeight="1">
      <c r="A112" s="10"/>
      <c r="B112" s="13"/>
      <c r="C112" s="12"/>
      <c r="D112" s="28"/>
      <c r="E112" s="12"/>
      <c r="F112" s="11"/>
      <c r="G112" s="165"/>
      <c r="H112" s="28"/>
      <c r="I112" s="11"/>
      <c r="J112" s="163"/>
      <c r="K112" s="77"/>
    </row>
    <row r="113" spans="1:11" s="29" customFormat="1" ht="17.25" customHeight="1">
      <c r="A113" s="10"/>
      <c r="B113" s="13"/>
      <c r="C113" s="12"/>
      <c r="D113" s="28"/>
      <c r="E113" s="12"/>
      <c r="F113" s="11"/>
      <c r="G113" s="165"/>
      <c r="H113" s="28"/>
      <c r="I113" s="11"/>
      <c r="J113" s="163"/>
      <c r="K113" s="77"/>
    </row>
    <row r="114" spans="1:11" s="29" customFormat="1" ht="18.600000000000001" customHeight="1">
      <c r="A114" s="6" t="s">
        <v>16</v>
      </c>
      <c r="B114" s="7" t="s">
        <v>28</v>
      </c>
      <c r="C114" s="242">
        <f>SUM(C115:D144)</f>
        <v>7916</v>
      </c>
      <c r="D114" s="243"/>
      <c r="E114" s="242">
        <f>SUM(E115:F144)</f>
        <v>8113</v>
      </c>
      <c r="F114" s="243"/>
      <c r="G114" s="242">
        <f>SUM(G115:I144)</f>
        <v>7121</v>
      </c>
      <c r="H114" s="243"/>
      <c r="I114" s="249"/>
      <c r="J114" s="243">
        <f>SUM(J115:K144)</f>
        <v>7916</v>
      </c>
      <c r="K114" s="274"/>
    </row>
    <row r="115" spans="1:11" s="29" customFormat="1" ht="31.5" customHeight="1">
      <c r="A115" s="8"/>
      <c r="B115" s="9" t="s">
        <v>126</v>
      </c>
      <c r="C115" s="165" t="s">
        <v>127</v>
      </c>
      <c r="D115" s="61">
        <v>350</v>
      </c>
      <c r="E115" s="12"/>
      <c r="F115" s="63">
        <v>350</v>
      </c>
      <c r="G115" s="165"/>
      <c r="H115" s="61"/>
      <c r="I115" s="21">
        <v>66</v>
      </c>
      <c r="J115" s="163" t="s">
        <v>179</v>
      </c>
      <c r="K115" s="83">
        <v>350</v>
      </c>
    </row>
    <row r="116" spans="1:11" s="29" customFormat="1" ht="18.600000000000001" customHeight="1">
      <c r="A116" s="10"/>
      <c r="B116" s="168" t="s">
        <v>128</v>
      </c>
      <c r="C116" s="165" t="s">
        <v>129</v>
      </c>
      <c r="D116" s="27">
        <v>4000</v>
      </c>
      <c r="E116" s="12"/>
      <c r="F116" s="17">
        <v>4000</v>
      </c>
      <c r="G116" s="165"/>
      <c r="H116" s="163"/>
      <c r="I116" s="17">
        <v>3991</v>
      </c>
      <c r="J116" s="163" t="s">
        <v>129</v>
      </c>
      <c r="K116" s="80">
        <v>4000</v>
      </c>
    </row>
    <row r="117" spans="1:11" s="29" customFormat="1" ht="18" customHeight="1">
      <c r="A117" s="19"/>
      <c r="B117" s="9" t="s">
        <v>130</v>
      </c>
      <c r="C117" s="165" t="s">
        <v>131</v>
      </c>
      <c r="D117" s="34">
        <v>1000</v>
      </c>
      <c r="E117" s="12"/>
      <c r="F117" s="106">
        <v>1000</v>
      </c>
      <c r="G117" s="165"/>
      <c r="H117" s="34"/>
      <c r="I117" s="106">
        <v>992</v>
      </c>
      <c r="J117" s="163" t="s">
        <v>131</v>
      </c>
      <c r="K117" s="84">
        <v>1000</v>
      </c>
    </row>
    <row r="118" spans="1:11" s="29" customFormat="1" ht="18" customHeight="1">
      <c r="A118" s="19"/>
      <c r="B118" s="9" t="s">
        <v>132</v>
      </c>
      <c r="C118" s="1" t="s">
        <v>133</v>
      </c>
      <c r="D118" s="28">
        <v>550</v>
      </c>
      <c r="E118" s="1"/>
      <c r="F118" s="11">
        <v>675</v>
      </c>
      <c r="G118" s="1"/>
      <c r="H118" s="28"/>
      <c r="I118" s="11">
        <v>488</v>
      </c>
      <c r="J118" s="198" t="s">
        <v>133</v>
      </c>
      <c r="K118" s="77">
        <v>550</v>
      </c>
    </row>
    <row r="119" spans="1:11" s="29" customFormat="1" ht="21" customHeight="1">
      <c r="A119" s="19"/>
      <c r="B119" s="9" t="s">
        <v>134</v>
      </c>
      <c r="C119" s="1" t="s">
        <v>135</v>
      </c>
      <c r="D119" s="28">
        <v>100</v>
      </c>
      <c r="E119" s="1"/>
      <c r="F119" s="11">
        <v>138</v>
      </c>
      <c r="G119" s="1"/>
      <c r="H119" s="28"/>
      <c r="I119" s="11">
        <v>84</v>
      </c>
      <c r="J119" s="198" t="s">
        <v>180</v>
      </c>
      <c r="K119" s="77">
        <v>100</v>
      </c>
    </row>
    <row r="120" spans="1:11" s="29" customFormat="1" ht="18" customHeight="1">
      <c r="A120" s="19"/>
      <c r="B120" s="9"/>
      <c r="C120" s="1" t="s">
        <v>136</v>
      </c>
      <c r="D120" s="27">
        <v>1200</v>
      </c>
      <c r="E120" s="1"/>
      <c r="F120" s="17">
        <v>1200</v>
      </c>
      <c r="G120" s="1"/>
      <c r="H120" s="163"/>
      <c r="I120" s="17">
        <v>804</v>
      </c>
      <c r="J120" s="198" t="s">
        <v>186</v>
      </c>
      <c r="K120" s="80">
        <v>700</v>
      </c>
    </row>
    <row r="121" spans="1:11" s="29" customFormat="1" ht="18" customHeight="1">
      <c r="A121" s="19"/>
      <c r="B121" s="9"/>
      <c r="C121" s="12"/>
      <c r="D121" s="28"/>
      <c r="E121" s="113"/>
      <c r="F121" s="11"/>
      <c r="G121" s="113"/>
      <c r="H121" s="122"/>
      <c r="I121" s="114"/>
      <c r="J121" s="208" t="s">
        <v>187</v>
      </c>
      <c r="K121" s="185">
        <v>300</v>
      </c>
    </row>
    <row r="122" spans="1:11" s="18" customFormat="1" ht="18" customHeight="1" thickBot="1">
      <c r="A122" s="19"/>
      <c r="B122" s="9"/>
      <c r="C122" s="12"/>
      <c r="D122" s="28"/>
      <c r="E122" s="12"/>
      <c r="F122" s="11"/>
      <c r="G122" s="165"/>
      <c r="H122" s="28"/>
      <c r="I122" s="11"/>
      <c r="J122" s="163" t="s">
        <v>188</v>
      </c>
      <c r="K122" s="77">
        <v>200</v>
      </c>
    </row>
    <row r="123" spans="1:11" s="29" customFormat="1" ht="18" customHeight="1">
      <c r="A123" s="110"/>
      <c r="B123" s="89"/>
      <c r="C123" s="89"/>
      <c r="D123" s="93"/>
      <c r="E123" s="89"/>
      <c r="F123" s="93"/>
      <c r="G123" s="89"/>
      <c r="H123" s="93"/>
      <c r="I123" s="223"/>
      <c r="J123" s="89"/>
      <c r="K123" s="93"/>
    </row>
    <row r="124" spans="1:11" s="29" customFormat="1" ht="18" customHeight="1" thickBot="1">
      <c r="A124" s="111"/>
      <c r="B124" s="91"/>
      <c r="C124" s="91"/>
      <c r="D124" s="92"/>
      <c r="E124" s="91"/>
      <c r="F124" s="92"/>
      <c r="G124" s="91"/>
      <c r="H124" s="92"/>
      <c r="I124" s="224"/>
      <c r="J124" s="91"/>
      <c r="K124" s="92"/>
    </row>
    <row r="125" spans="1:11" s="29" customFormat="1" ht="18" customHeight="1" thickBot="1">
      <c r="A125" s="237" t="s">
        <v>0</v>
      </c>
      <c r="B125" s="237"/>
      <c r="C125" s="238" t="s">
        <v>69</v>
      </c>
      <c r="D125" s="237"/>
      <c r="E125" s="238" t="s">
        <v>197</v>
      </c>
      <c r="F125" s="237"/>
      <c r="G125" s="237" t="s">
        <v>198</v>
      </c>
      <c r="H125" s="237"/>
      <c r="I125" s="219"/>
      <c r="J125" s="247" t="s">
        <v>69</v>
      </c>
      <c r="K125" s="248"/>
    </row>
    <row r="126" spans="1:11" s="29" customFormat="1" ht="17.25" customHeight="1">
      <c r="A126" s="19"/>
      <c r="B126" s="9"/>
      <c r="C126" s="12"/>
      <c r="D126" s="28"/>
      <c r="E126" s="12"/>
      <c r="F126" s="11"/>
      <c r="G126" s="165"/>
      <c r="H126" s="28"/>
      <c r="I126" s="11"/>
      <c r="J126" s="163"/>
      <c r="K126" s="77"/>
    </row>
    <row r="127" spans="1:11" s="29" customFormat="1" ht="17.25" customHeight="1">
      <c r="A127" s="19"/>
      <c r="B127" s="9"/>
      <c r="C127" s="12"/>
      <c r="D127" s="28"/>
      <c r="E127" s="12"/>
      <c r="F127" s="11"/>
      <c r="G127" s="165"/>
      <c r="H127" s="28"/>
      <c r="I127" s="11"/>
      <c r="J127" s="163"/>
      <c r="K127" s="77"/>
    </row>
    <row r="128" spans="1:11" s="29" customFormat="1" ht="17.25" customHeight="1">
      <c r="A128" s="19"/>
      <c r="B128" s="9"/>
      <c r="C128" s="12"/>
      <c r="D128" s="28"/>
      <c r="E128" s="12"/>
      <c r="F128" s="11"/>
      <c r="G128" s="165"/>
      <c r="H128" s="28"/>
      <c r="I128" s="11"/>
      <c r="J128" s="163"/>
      <c r="K128" s="77"/>
    </row>
    <row r="129" spans="1:11" ht="24" customHeight="1">
      <c r="A129" s="19"/>
      <c r="B129" s="9"/>
      <c r="C129" s="12"/>
      <c r="E129" s="12"/>
      <c r="F129" s="114"/>
      <c r="G129" s="113"/>
      <c r="H129" s="122"/>
      <c r="I129" s="114"/>
      <c r="J129" s="209"/>
      <c r="K129" s="123"/>
    </row>
    <row r="130" spans="1:11" s="29" customFormat="1" ht="17.25" customHeight="1">
      <c r="A130" s="19"/>
      <c r="B130" s="9"/>
      <c r="C130" s="12"/>
      <c r="D130" s="28"/>
      <c r="E130" s="12"/>
      <c r="F130" s="11"/>
      <c r="G130" s="165"/>
      <c r="H130" s="28"/>
      <c r="I130" s="11"/>
      <c r="J130" s="163"/>
      <c r="K130" s="77"/>
    </row>
    <row r="131" spans="1:11" s="29" customFormat="1" ht="17.25" customHeight="1">
      <c r="A131" s="19"/>
      <c r="B131" s="9"/>
      <c r="C131" s="12"/>
      <c r="D131" s="28"/>
      <c r="E131" s="12"/>
      <c r="F131" s="11"/>
      <c r="G131" s="165"/>
      <c r="H131" s="28"/>
      <c r="I131" s="11"/>
      <c r="J131" s="163"/>
      <c r="K131" s="77"/>
    </row>
    <row r="132" spans="1:11" s="29" customFormat="1" ht="34.5" customHeight="1">
      <c r="A132" s="19"/>
      <c r="B132" s="9" t="s">
        <v>137</v>
      </c>
      <c r="C132" s="165" t="s">
        <v>138</v>
      </c>
      <c r="D132" s="28">
        <v>60</v>
      </c>
      <c r="E132" s="12"/>
      <c r="F132" s="11">
        <v>60</v>
      </c>
      <c r="G132" s="165"/>
      <c r="H132" s="28"/>
      <c r="I132" s="11">
        <v>44</v>
      </c>
      <c r="J132" s="163" t="s">
        <v>181</v>
      </c>
      <c r="K132" s="77">
        <v>60</v>
      </c>
    </row>
    <row r="133" spans="1:11" s="29" customFormat="1" ht="17.25" customHeight="1">
      <c r="A133" s="19"/>
      <c r="B133" s="9"/>
      <c r="C133" s="165" t="s">
        <v>139</v>
      </c>
      <c r="D133" s="28">
        <v>130</v>
      </c>
      <c r="E133" s="12"/>
      <c r="F133" s="11">
        <v>130</v>
      </c>
      <c r="G133" s="165"/>
      <c r="H133" s="28"/>
      <c r="I133" s="11">
        <v>126</v>
      </c>
      <c r="J133" s="163" t="s">
        <v>182</v>
      </c>
      <c r="K133" s="77">
        <v>130</v>
      </c>
    </row>
    <row r="134" spans="1:11" s="29" customFormat="1" ht="18" customHeight="1">
      <c r="A134" s="19"/>
      <c r="B134" s="9"/>
      <c r="C134" s="165" t="s">
        <v>140</v>
      </c>
      <c r="D134" s="28">
        <v>70</v>
      </c>
      <c r="E134" s="12"/>
      <c r="F134" s="11">
        <v>70</v>
      </c>
      <c r="G134" s="165"/>
      <c r="H134" s="28"/>
      <c r="I134" s="11">
        <v>45</v>
      </c>
      <c r="J134" s="163" t="s">
        <v>140</v>
      </c>
      <c r="K134" s="77">
        <v>70</v>
      </c>
    </row>
    <row r="135" spans="1:11" s="29" customFormat="1" ht="17.25" customHeight="1">
      <c r="A135" s="19"/>
      <c r="B135" s="9"/>
      <c r="C135" s="165" t="s">
        <v>141</v>
      </c>
      <c r="D135" s="28">
        <v>136</v>
      </c>
      <c r="E135" s="12"/>
      <c r="F135" s="11">
        <v>170</v>
      </c>
      <c r="G135" s="165"/>
      <c r="H135" s="28"/>
      <c r="I135" s="11">
        <v>136</v>
      </c>
      <c r="J135" s="163" t="s">
        <v>141</v>
      </c>
      <c r="K135" s="77">
        <v>136</v>
      </c>
    </row>
    <row r="136" spans="1:11" s="29" customFormat="1" ht="24.75" customHeight="1">
      <c r="A136" s="19"/>
      <c r="B136" s="9"/>
      <c r="C136" s="165" t="s">
        <v>142</v>
      </c>
      <c r="D136" s="28">
        <v>250</v>
      </c>
      <c r="E136" s="12"/>
      <c r="F136" s="11">
        <v>250</v>
      </c>
      <c r="G136" s="165"/>
      <c r="H136" s="28"/>
      <c r="I136" s="11">
        <v>308</v>
      </c>
      <c r="J136" s="163" t="s">
        <v>189</v>
      </c>
      <c r="K136" s="77">
        <v>250</v>
      </c>
    </row>
    <row r="137" spans="1:11" s="29" customFormat="1" ht="18" customHeight="1">
      <c r="A137" s="19"/>
      <c r="B137" s="9" t="s">
        <v>143</v>
      </c>
      <c r="C137" s="165" t="s">
        <v>144</v>
      </c>
      <c r="D137" s="28">
        <v>70</v>
      </c>
      <c r="E137" s="12"/>
      <c r="F137" s="11">
        <v>70</v>
      </c>
      <c r="G137" s="165"/>
      <c r="H137" s="28"/>
      <c r="I137" s="11">
        <v>37</v>
      </c>
      <c r="J137" s="163" t="s">
        <v>144</v>
      </c>
      <c r="K137" s="77">
        <v>70</v>
      </c>
    </row>
    <row r="138" spans="1:11" s="29" customFormat="1" ht="18" customHeight="1">
      <c r="A138" s="19"/>
      <c r="B138" s="9"/>
      <c r="C138" s="12"/>
      <c r="D138" s="28"/>
      <c r="E138" s="12"/>
      <c r="F138" s="11"/>
      <c r="G138" s="165"/>
      <c r="H138" s="28"/>
      <c r="I138" s="11"/>
      <c r="J138" s="163"/>
      <c r="K138" s="77"/>
    </row>
    <row r="139" spans="1:11" s="29" customFormat="1" ht="18.75" customHeight="1">
      <c r="A139" s="19"/>
      <c r="B139" s="9"/>
      <c r="C139" s="1"/>
      <c r="D139" s="34"/>
      <c r="E139" s="1"/>
      <c r="F139" s="106"/>
      <c r="G139" s="1"/>
      <c r="H139" s="34"/>
      <c r="I139" s="106"/>
      <c r="J139" s="198"/>
      <c r="K139" s="84"/>
    </row>
    <row r="140" spans="1:11" s="29" customFormat="1" ht="18.75" customHeight="1">
      <c r="A140" s="19"/>
      <c r="B140" s="9"/>
      <c r="C140" s="1"/>
      <c r="D140" s="34"/>
      <c r="E140" s="1"/>
      <c r="F140" s="106"/>
      <c r="G140" s="1"/>
      <c r="H140" s="28"/>
      <c r="I140" s="11"/>
      <c r="J140" s="198"/>
      <c r="K140" s="84"/>
    </row>
    <row r="141" spans="1:11" s="29" customFormat="1" ht="18.75" customHeight="1">
      <c r="A141" s="19"/>
      <c r="B141" s="9"/>
      <c r="C141" s="1"/>
      <c r="D141" s="34"/>
      <c r="E141" s="1"/>
      <c r="F141" s="106"/>
      <c r="G141" s="1"/>
      <c r="H141" s="34"/>
      <c r="I141" s="106"/>
      <c r="J141" s="198"/>
      <c r="K141" s="84"/>
    </row>
    <row r="142" spans="1:11" s="29" customFormat="1" ht="18.75" customHeight="1">
      <c r="A142" s="19"/>
      <c r="B142" s="9"/>
      <c r="C142" s="1"/>
      <c r="D142" s="34"/>
      <c r="E142" s="1"/>
      <c r="F142" s="106"/>
      <c r="G142" s="1"/>
      <c r="H142" s="34"/>
      <c r="I142" s="106"/>
      <c r="J142" s="198"/>
      <c r="K142" s="84"/>
    </row>
    <row r="143" spans="1:11" s="29" customFormat="1" ht="30" customHeight="1">
      <c r="A143" s="19"/>
      <c r="B143" s="9"/>
      <c r="C143" s="1"/>
      <c r="D143" s="34"/>
      <c r="E143" s="1"/>
      <c r="F143" s="106"/>
      <c r="G143" s="1"/>
      <c r="H143" s="34"/>
      <c r="I143" s="106"/>
      <c r="J143" s="198"/>
      <c r="K143" s="84"/>
    </row>
    <row r="144" spans="1:11" s="29" customFormat="1" ht="18.75" customHeight="1">
      <c r="A144" s="19"/>
      <c r="B144" s="9"/>
      <c r="C144" s="1"/>
      <c r="D144" s="34"/>
      <c r="E144" s="1"/>
      <c r="F144" s="106"/>
      <c r="G144" s="1"/>
      <c r="H144" s="34"/>
      <c r="I144" s="106"/>
      <c r="J144" s="198"/>
      <c r="K144" s="84"/>
    </row>
    <row r="145" spans="1:11" s="29" customFormat="1" ht="18.75" customHeight="1">
      <c r="A145" s="43" t="s">
        <v>29</v>
      </c>
      <c r="B145" s="7" t="s">
        <v>30</v>
      </c>
      <c r="C145" s="264">
        <f>SUM(C146:D148)</f>
        <v>2000</v>
      </c>
      <c r="D145" s="252"/>
      <c r="E145" s="264">
        <f>SUM(E146:F148)</f>
        <v>2000</v>
      </c>
      <c r="F145" s="264"/>
      <c r="G145" s="252">
        <f>SUM(G146:I148)</f>
        <v>1948</v>
      </c>
      <c r="H145" s="268"/>
      <c r="I145" s="253"/>
      <c r="J145" s="268">
        <f>SUM(J146:K148)</f>
        <v>2000</v>
      </c>
      <c r="K145" s="273"/>
    </row>
    <row r="146" spans="1:11" s="29" customFormat="1" ht="18.75" customHeight="1">
      <c r="A146" s="19"/>
      <c r="B146" s="9"/>
      <c r="C146" s="261"/>
      <c r="D146" s="239"/>
      <c r="E146" s="154"/>
      <c r="F146" s="166"/>
      <c r="G146" s="261"/>
      <c r="H146" s="239"/>
      <c r="I146" s="189"/>
      <c r="J146" s="195"/>
      <c r="K146" s="82"/>
    </row>
    <row r="147" spans="1:11" s="29" customFormat="1" ht="18.75" customHeight="1">
      <c r="A147" s="19"/>
      <c r="B147" s="9" t="s">
        <v>145</v>
      </c>
      <c r="C147" s="129"/>
      <c r="D147" s="27">
        <v>2000</v>
      </c>
      <c r="E147" s="130"/>
      <c r="F147" s="17">
        <v>2000</v>
      </c>
      <c r="G147" s="129"/>
      <c r="H147" s="163"/>
      <c r="I147" s="17">
        <v>1948</v>
      </c>
      <c r="J147" s="129"/>
      <c r="K147" s="80">
        <v>2000</v>
      </c>
    </row>
    <row r="148" spans="1:11" s="29" customFormat="1" ht="18.75" customHeight="1">
      <c r="A148" s="19"/>
      <c r="B148" s="9"/>
      <c r="C148" s="129"/>
      <c r="D148" s="27"/>
      <c r="E148" s="130"/>
      <c r="F148" s="17"/>
      <c r="G148" s="129"/>
      <c r="H148" s="163"/>
      <c r="I148" s="17"/>
      <c r="J148" s="129"/>
      <c r="K148" s="128"/>
    </row>
    <row r="149" spans="1:11" s="29" customFormat="1" ht="18.75" customHeight="1">
      <c r="A149" s="43" t="s">
        <v>31</v>
      </c>
      <c r="B149" s="7" t="s">
        <v>32</v>
      </c>
      <c r="C149" s="267">
        <v>100</v>
      </c>
      <c r="D149" s="242"/>
      <c r="E149" s="267">
        <v>100</v>
      </c>
      <c r="F149" s="267"/>
      <c r="G149" s="242">
        <v>2</v>
      </c>
      <c r="H149" s="243"/>
      <c r="I149" s="249"/>
      <c r="J149" s="243">
        <v>100</v>
      </c>
      <c r="K149" s="274"/>
    </row>
    <row r="150" spans="1:11" s="29" customFormat="1" ht="24.75" customHeight="1">
      <c r="A150" s="19"/>
      <c r="B150" s="162" t="s">
        <v>146</v>
      </c>
      <c r="C150" s="261" t="s">
        <v>147</v>
      </c>
      <c r="D150" s="265"/>
      <c r="E150" s="261"/>
      <c r="F150" s="265"/>
      <c r="G150" s="277"/>
      <c r="H150" s="271"/>
      <c r="I150" s="226"/>
      <c r="J150" s="271"/>
      <c r="K150" s="272"/>
    </row>
    <row r="151" spans="1:11" s="29" customFormat="1" ht="33.75" customHeight="1">
      <c r="A151" s="43" t="s">
        <v>33</v>
      </c>
      <c r="B151" s="7" t="s">
        <v>34</v>
      </c>
      <c r="C151" s="264">
        <f>SUM(C152:D152)</f>
        <v>30</v>
      </c>
      <c r="D151" s="277"/>
      <c r="E151" s="264">
        <v>30</v>
      </c>
      <c r="F151" s="266"/>
      <c r="G151" s="252">
        <v>14</v>
      </c>
      <c r="H151" s="268"/>
      <c r="I151" s="253"/>
      <c r="J151" s="268">
        <f>SUM(J152:K152)</f>
        <v>30</v>
      </c>
      <c r="K151" s="273"/>
    </row>
    <row r="152" spans="1:11" s="29" customFormat="1" ht="52.5" customHeight="1">
      <c r="A152" s="19"/>
      <c r="B152" s="9" t="s">
        <v>148</v>
      </c>
      <c r="C152" s="37" t="s">
        <v>149</v>
      </c>
      <c r="D152" s="30">
        <v>30</v>
      </c>
      <c r="E152" s="37"/>
      <c r="F152" s="103">
        <v>30</v>
      </c>
      <c r="G152" s="47"/>
      <c r="H152" s="30"/>
      <c r="I152" s="103">
        <v>14</v>
      </c>
      <c r="J152" s="210" t="s">
        <v>183</v>
      </c>
      <c r="K152" s="81">
        <v>30</v>
      </c>
    </row>
    <row r="153" spans="1:11" s="29" customFormat="1" ht="45" customHeight="1" thickBot="1">
      <c r="A153" s="43" t="s">
        <v>35</v>
      </c>
      <c r="B153" s="7" t="s">
        <v>36</v>
      </c>
      <c r="C153" s="252"/>
      <c r="D153" s="243"/>
      <c r="E153" s="252"/>
      <c r="F153" s="249"/>
      <c r="G153" s="252"/>
      <c r="H153" s="243"/>
      <c r="I153" s="190"/>
      <c r="J153" s="268"/>
      <c r="K153" s="273"/>
    </row>
    <row r="154" spans="1:11" s="29" customFormat="1" ht="18.75" customHeight="1">
      <c r="A154" s="140"/>
      <c r="B154" s="89"/>
      <c r="C154" s="141"/>
      <c r="D154" s="142"/>
      <c r="E154" s="141"/>
      <c r="F154" s="142"/>
      <c r="G154" s="141"/>
      <c r="H154" s="143"/>
      <c r="I154" s="227"/>
      <c r="J154" s="141"/>
      <c r="K154" s="143"/>
    </row>
    <row r="155" spans="1:11" s="29" customFormat="1" ht="18.75" customHeight="1" thickBot="1">
      <c r="A155" s="144"/>
      <c r="B155" s="91"/>
      <c r="C155" s="145"/>
      <c r="D155" s="135"/>
      <c r="E155" s="145"/>
      <c r="F155" s="135"/>
      <c r="G155" s="145"/>
      <c r="H155" s="146"/>
      <c r="I155" s="228"/>
      <c r="J155" s="145"/>
      <c r="K155" s="146"/>
    </row>
    <row r="156" spans="1:11" s="29" customFormat="1" ht="21" customHeight="1" thickBot="1">
      <c r="A156" s="237" t="s">
        <v>0</v>
      </c>
      <c r="B156" s="237"/>
      <c r="C156" s="238" t="s">
        <v>69</v>
      </c>
      <c r="D156" s="237"/>
      <c r="E156" s="238" t="s">
        <v>197</v>
      </c>
      <c r="F156" s="237"/>
      <c r="G156" s="237" t="s">
        <v>198</v>
      </c>
      <c r="H156" s="237"/>
      <c r="I156" s="219"/>
      <c r="J156" s="247" t="s">
        <v>69</v>
      </c>
      <c r="K156" s="248"/>
    </row>
    <row r="157" spans="1:11" s="29" customFormat="1" ht="30" customHeight="1">
      <c r="A157" s="19"/>
      <c r="B157" s="9"/>
      <c r="C157" s="22"/>
      <c r="D157" s="50"/>
      <c r="E157" s="22"/>
      <c r="F157" s="21"/>
      <c r="G157" s="22"/>
      <c r="H157" s="50"/>
      <c r="I157" s="21"/>
      <c r="J157" s="211"/>
      <c r="K157" s="76"/>
    </row>
    <row r="158" spans="1:11" ht="21.75" customHeight="1">
      <c r="A158" s="43" t="s">
        <v>20</v>
      </c>
      <c r="B158" s="23" t="s">
        <v>39</v>
      </c>
      <c r="C158" s="264">
        <f>SUM(C159:D162)</f>
        <v>550</v>
      </c>
      <c r="D158" s="277"/>
      <c r="E158" s="264">
        <f>SUM(E159:F163)</f>
        <v>550</v>
      </c>
      <c r="F158" s="266"/>
      <c r="G158" s="252">
        <f>SUM(G159:I163)</f>
        <v>286</v>
      </c>
      <c r="H158" s="268"/>
      <c r="I158" s="253"/>
      <c r="J158" s="268">
        <f>SUM(J159:K163)</f>
        <v>550</v>
      </c>
      <c r="K158" s="273"/>
    </row>
    <row r="159" spans="1:11" s="29" customFormat="1" ht="52.5" customHeight="1">
      <c r="A159" s="19"/>
      <c r="B159" s="17" t="s">
        <v>39</v>
      </c>
      <c r="C159" s="24" t="s">
        <v>150</v>
      </c>
      <c r="D159" s="57">
        <v>150</v>
      </c>
      <c r="E159" s="160"/>
      <c r="F159" s="107">
        <v>150</v>
      </c>
      <c r="G159" s="24"/>
      <c r="H159" s="57"/>
      <c r="I159" s="107">
        <v>56</v>
      </c>
      <c r="J159" s="101" t="s">
        <v>184</v>
      </c>
      <c r="K159" s="85">
        <v>150</v>
      </c>
    </row>
    <row r="160" spans="1:11" s="29" customFormat="1" ht="30.75" customHeight="1">
      <c r="A160" s="19"/>
      <c r="B160" s="17" t="s">
        <v>151</v>
      </c>
      <c r="C160" s="159" t="s">
        <v>207</v>
      </c>
      <c r="D160" s="28">
        <v>400</v>
      </c>
      <c r="E160" s="25"/>
      <c r="F160" s="11">
        <v>400</v>
      </c>
      <c r="G160" s="159"/>
      <c r="H160" s="28"/>
      <c r="I160" s="11">
        <v>230</v>
      </c>
      <c r="J160" s="102" t="s">
        <v>185</v>
      </c>
      <c r="K160" s="77">
        <v>400</v>
      </c>
    </row>
    <row r="161" spans="1:11" s="29" customFormat="1" ht="18.75" customHeight="1">
      <c r="A161" s="44"/>
      <c r="B161" s="14"/>
      <c r="C161" s="20"/>
      <c r="D161" s="28"/>
      <c r="E161" s="20"/>
      <c r="F161" s="11"/>
      <c r="G161" s="20"/>
      <c r="H161" s="28"/>
      <c r="I161" s="11"/>
      <c r="J161" s="212"/>
      <c r="K161" s="77"/>
    </row>
    <row r="162" spans="1:11" s="29" customFormat="1" ht="18.75" customHeight="1">
      <c r="A162" s="10"/>
      <c r="B162" s="14"/>
      <c r="C162" s="33"/>
      <c r="D162" s="28"/>
      <c r="E162" s="33"/>
      <c r="F162" s="11"/>
      <c r="G162" s="33"/>
      <c r="H162" s="28"/>
      <c r="I162" s="11"/>
      <c r="J162" s="34"/>
      <c r="K162" s="77"/>
    </row>
    <row r="163" spans="1:11" s="29" customFormat="1" ht="21" customHeight="1">
      <c r="A163" s="10"/>
      <c r="B163" s="14"/>
      <c r="C163" s="33"/>
      <c r="D163" s="34"/>
      <c r="E163" s="33"/>
      <c r="F163" s="106"/>
      <c r="G163" s="33"/>
      <c r="H163" s="34"/>
      <c r="I163" s="106"/>
      <c r="J163" s="34"/>
      <c r="K163" s="84"/>
    </row>
    <row r="164" spans="1:11" s="29" customFormat="1" ht="18.75" customHeight="1">
      <c r="A164" s="45" t="s">
        <v>9</v>
      </c>
      <c r="B164" s="134" t="s">
        <v>37</v>
      </c>
      <c r="C164" s="262">
        <f>SUM(C165+C167)</f>
        <v>311</v>
      </c>
      <c r="D164" s="263"/>
      <c r="E164" s="262">
        <f>SUM(E165+E167)</f>
        <v>311</v>
      </c>
      <c r="F164" s="263"/>
      <c r="G164" s="263">
        <f>SUM(G165+G167)</f>
        <v>341</v>
      </c>
      <c r="H164" s="275"/>
      <c r="I164" s="333"/>
      <c r="J164" s="275">
        <f>SUM(J165+J167)</f>
        <v>311</v>
      </c>
      <c r="K164" s="276"/>
    </row>
    <row r="165" spans="1:11" s="29" customFormat="1" ht="18" customHeight="1">
      <c r="A165" s="39" t="s">
        <v>25</v>
      </c>
      <c r="B165" s="250" t="s">
        <v>49</v>
      </c>
      <c r="C165" s="242"/>
      <c r="D165" s="243"/>
      <c r="E165" s="242"/>
      <c r="F165" s="249"/>
      <c r="G165" s="242"/>
      <c r="H165" s="243"/>
      <c r="I165" s="190"/>
      <c r="J165" s="243"/>
      <c r="K165" s="274"/>
    </row>
    <row r="166" spans="1:11" s="29" customFormat="1" ht="16.5" customHeight="1">
      <c r="A166" s="10"/>
      <c r="B166" s="298"/>
      <c r="C166" s="74"/>
      <c r="D166" s="87"/>
      <c r="E166" s="74"/>
      <c r="F166" s="100"/>
      <c r="G166" s="74"/>
      <c r="H166" s="61"/>
      <c r="I166" s="63"/>
      <c r="J166" s="213"/>
      <c r="K166" s="83"/>
    </row>
    <row r="167" spans="1:11" s="29" customFormat="1" ht="20.25" customHeight="1">
      <c r="A167" s="39" t="s">
        <v>14</v>
      </c>
      <c r="B167" s="36" t="s">
        <v>38</v>
      </c>
      <c r="C167" s="267">
        <f>SUM(C168:D170)</f>
        <v>311</v>
      </c>
      <c r="D167" s="242"/>
      <c r="E167" s="267">
        <f>SUM(E168:F170)</f>
        <v>311</v>
      </c>
      <c r="F167" s="267"/>
      <c r="G167" s="242">
        <f>SUM(G168:I170)</f>
        <v>341</v>
      </c>
      <c r="H167" s="243"/>
      <c r="I167" s="249"/>
      <c r="J167" s="243">
        <f>SUM(J168:K170)</f>
        <v>311</v>
      </c>
      <c r="K167" s="274"/>
    </row>
    <row r="168" spans="1:11" s="29" customFormat="1" ht="28.5" customHeight="1">
      <c r="A168" s="10"/>
      <c r="B168" s="161" t="s">
        <v>152</v>
      </c>
      <c r="C168" s="31" t="s">
        <v>208</v>
      </c>
      <c r="D168" s="57">
        <v>311</v>
      </c>
      <c r="E168" s="31"/>
      <c r="F168" s="107">
        <v>311</v>
      </c>
      <c r="G168" s="32"/>
      <c r="H168" s="28"/>
      <c r="I168" s="11">
        <v>295</v>
      </c>
      <c r="J168" s="28" t="s">
        <v>196</v>
      </c>
      <c r="K168" s="77">
        <v>311</v>
      </c>
    </row>
    <row r="169" spans="1:11" s="29" customFormat="1" ht="18" customHeight="1">
      <c r="A169" s="10"/>
      <c r="B169" s="187" t="s">
        <v>65</v>
      </c>
      <c r="C169" s="33"/>
      <c r="D169" s="28"/>
      <c r="E169" s="33"/>
      <c r="F169" s="11"/>
      <c r="G169" s="33"/>
      <c r="H169" s="28"/>
      <c r="I169" s="11">
        <v>46</v>
      </c>
      <c r="J169" s="34"/>
      <c r="K169" s="77"/>
    </row>
    <row r="170" spans="1:11" s="29" customFormat="1" ht="18" customHeight="1" thickBot="1">
      <c r="A170" s="10"/>
      <c r="B170" s="18"/>
      <c r="C170" s="33"/>
      <c r="D170" s="28"/>
      <c r="E170" s="33"/>
      <c r="F170" s="11"/>
      <c r="G170" s="33"/>
      <c r="H170" s="28"/>
      <c r="I170" s="11"/>
      <c r="J170" s="34"/>
      <c r="K170" s="77"/>
    </row>
    <row r="171" spans="1:11" s="29" customFormat="1" ht="21.75" customHeight="1">
      <c r="A171" s="88"/>
      <c r="B171" s="88"/>
      <c r="C171" s="120"/>
      <c r="D171" s="93"/>
      <c r="E171" s="120"/>
      <c r="F171" s="93"/>
      <c r="G171" s="120"/>
      <c r="H171" s="93"/>
      <c r="I171" s="223"/>
      <c r="J171" s="120"/>
      <c r="K171" s="93"/>
    </row>
    <row r="172" spans="1:11" s="29" customFormat="1" ht="18.600000000000001" customHeight="1" thickBot="1">
      <c r="A172" s="90"/>
      <c r="B172" s="90"/>
      <c r="C172" s="121"/>
      <c r="D172" s="92"/>
      <c r="E172" s="121"/>
      <c r="F172" s="92"/>
      <c r="G172" s="121"/>
      <c r="H172" s="92"/>
      <c r="I172" s="224"/>
      <c r="J172" s="121"/>
      <c r="K172" s="92"/>
    </row>
    <row r="173" spans="1:11" s="29" customFormat="1" ht="18.75" customHeight="1" thickBot="1">
      <c r="A173" s="237" t="s">
        <v>0</v>
      </c>
      <c r="B173" s="237"/>
      <c r="C173" s="238" t="s">
        <v>69</v>
      </c>
      <c r="D173" s="237"/>
      <c r="E173" s="238" t="s">
        <v>197</v>
      </c>
      <c r="F173" s="237"/>
      <c r="G173" s="237" t="s">
        <v>198</v>
      </c>
      <c r="H173" s="237"/>
      <c r="I173" s="219"/>
      <c r="J173" s="247" t="s">
        <v>69</v>
      </c>
      <c r="K173" s="248"/>
    </row>
    <row r="174" spans="1:11" ht="21.75" customHeight="1">
      <c r="A174" s="39"/>
      <c r="B174" s="36"/>
      <c r="C174" s="267"/>
      <c r="D174" s="242"/>
      <c r="E174" s="267"/>
      <c r="F174" s="267"/>
      <c r="G174" s="267"/>
      <c r="H174" s="242"/>
      <c r="I174" s="196"/>
      <c r="J174" s="243"/>
      <c r="K174" s="274"/>
    </row>
    <row r="175" spans="1:11" s="29" customFormat="1" ht="18.75" customHeight="1">
      <c r="A175" s="10"/>
      <c r="B175" s="18"/>
      <c r="C175" s="31"/>
      <c r="D175" s="57"/>
      <c r="E175" s="31"/>
      <c r="F175" s="107"/>
      <c r="G175" s="32"/>
      <c r="H175" s="28"/>
      <c r="I175" s="11"/>
      <c r="J175" s="28"/>
      <c r="K175" s="77"/>
    </row>
    <row r="176" spans="1:11" s="29" customFormat="1" ht="18.75" customHeight="1">
      <c r="A176" s="10"/>
      <c r="B176" s="18"/>
      <c r="C176" s="127"/>
      <c r="D176" s="62"/>
      <c r="E176" s="127"/>
      <c r="F176" s="64"/>
      <c r="G176" s="32"/>
      <c r="H176" s="28"/>
      <c r="I176" s="11"/>
      <c r="J176" s="28"/>
      <c r="K176" s="77"/>
    </row>
    <row r="177" spans="1:11" s="29" customFormat="1" ht="18" customHeight="1">
      <c r="A177" s="45" t="s">
        <v>5</v>
      </c>
      <c r="B177" s="38" t="s">
        <v>52</v>
      </c>
      <c r="C177" s="262"/>
      <c r="D177" s="263"/>
      <c r="E177" s="262">
        <v>85</v>
      </c>
      <c r="F177" s="262"/>
      <c r="G177" s="262">
        <v>85</v>
      </c>
      <c r="H177" s="263"/>
      <c r="I177" s="194"/>
      <c r="J177" s="275"/>
      <c r="K177" s="276"/>
    </row>
    <row r="178" spans="1:11" s="29" customFormat="1" ht="18.75" customHeight="1">
      <c r="A178" s="39" t="s">
        <v>2</v>
      </c>
      <c r="B178" s="301" t="s">
        <v>54</v>
      </c>
      <c r="C178" s="242"/>
      <c r="D178" s="243"/>
      <c r="E178" s="242"/>
      <c r="F178" s="249"/>
      <c r="G178" s="242"/>
      <c r="H178" s="243"/>
      <c r="I178" s="190"/>
      <c r="J178" s="243"/>
      <c r="K178" s="274"/>
    </row>
    <row r="179" spans="1:11" s="29" customFormat="1" ht="21" customHeight="1">
      <c r="A179" s="10"/>
      <c r="B179" s="302"/>
      <c r="C179" s="35"/>
      <c r="D179" s="50"/>
      <c r="E179" s="35"/>
      <c r="F179" s="21"/>
      <c r="G179" s="35"/>
      <c r="H179" s="50"/>
      <c r="I179" s="21"/>
      <c r="J179" s="214"/>
      <c r="K179" s="76"/>
    </row>
    <row r="180" spans="1:11" s="29" customFormat="1" ht="16.5" customHeight="1">
      <c r="A180" s="39" t="s">
        <v>8</v>
      </c>
      <c r="B180" s="301" t="s">
        <v>55</v>
      </c>
      <c r="C180" s="267"/>
      <c r="D180" s="242"/>
      <c r="E180" s="267"/>
      <c r="F180" s="267"/>
      <c r="G180" s="267"/>
      <c r="H180" s="242"/>
      <c r="I180" s="196"/>
      <c r="J180" s="243"/>
      <c r="K180" s="274"/>
    </row>
    <row r="181" spans="1:11" s="29" customFormat="1" ht="16.5" customHeight="1">
      <c r="A181" s="10"/>
      <c r="B181" s="302"/>
      <c r="C181" s="31"/>
      <c r="D181" s="57"/>
      <c r="E181" s="31"/>
      <c r="F181" s="107"/>
      <c r="G181" s="31"/>
      <c r="H181" s="57"/>
      <c r="I181" s="107"/>
      <c r="J181" s="57"/>
      <c r="K181" s="85"/>
    </row>
    <row r="182" spans="1:11" s="29" customFormat="1" ht="18.75" customHeight="1">
      <c r="A182" s="10"/>
      <c r="B182" s="14"/>
      <c r="C182" s="32"/>
      <c r="D182" s="28"/>
      <c r="E182" s="32"/>
      <c r="F182" s="11"/>
      <c r="G182" s="32"/>
      <c r="H182" s="28"/>
      <c r="I182" s="11"/>
      <c r="J182" s="28"/>
      <c r="K182" s="77"/>
    </row>
    <row r="183" spans="1:11" s="29" customFormat="1" ht="32.25" customHeight="1">
      <c r="A183" s="42" t="s">
        <v>4</v>
      </c>
      <c r="B183" s="68" t="s">
        <v>40</v>
      </c>
      <c r="C183" s="242"/>
      <c r="D183" s="257"/>
      <c r="E183" s="242"/>
      <c r="F183" s="255"/>
      <c r="G183" s="242"/>
      <c r="H183" s="257"/>
      <c r="I183" s="193"/>
      <c r="J183" s="243"/>
      <c r="K183" s="274"/>
    </row>
    <row r="184" spans="1:11" s="29" customFormat="1" ht="29.25" customHeight="1">
      <c r="A184" s="39" t="s">
        <v>9</v>
      </c>
      <c r="B184" s="155" t="s">
        <v>72</v>
      </c>
      <c r="C184" s="242">
        <f>SUM(C185)</f>
        <v>0</v>
      </c>
      <c r="D184" s="249"/>
      <c r="E184" s="242">
        <v>85</v>
      </c>
      <c r="F184" s="249"/>
      <c r="G184" s="242">
        <v>85</v>
      </c>
      <c r="H184" s="243"/>
      <c r="I184" s="249"/>
      <c r="J184" s="243">
        <f>SUM(J185)</f>
        <v>0</v>
      </c>
      <c r="K184" s="274"/>
    </row>
    <row r="185" spans="1:11" s="29" customFormat="1" ht="18.75" customHeight="1" thickBot="1">
      <c r="A185" s="39"/>
      <c r="B185" s="155" t="s">
        <v>153</v>
      </c>
      <c r="C185" s="291"/>
      <c r="D185" s="303"/>
      <c r="E185" s="291">
        <v>85</v>
      </c>
      <c r="F185" s="320"/>
      <c r="G185" s="324">
        <v>85</v>
      </c>
      <c r="H185" s="325"/>
      <c r="I185" s="326"/>
      <c r="J185" s="325"/>
      <c r="K185" s="340"/>
    </row>
    <row r="186" spans="1:11" s="29" customFormat="1" ht="18" customHeight="1">
      <c r="A186" s="88"/>
      <c r="B186" s="89"/>
      <c r="C186" s="147"/>
      <c r="D186" s="73"/>
      <c r="E186" s="147"/>
      <c r="F186" s="73"/>
      <c r="G186" s="147"/>
      <c r="H186" s="73"/>
      <c r="I186" s="229"/>
      <c r="J186" s="147"/>
      <c r="K186" s="73"/>
    </row>
    <row r="187" spans="1:11" s="29" customFormat="1" ht="19.5" customHeight="1" thickBot="1">
      <c r="A187" s="90"/>
      <c r="B187" s="91"/>
      <c r="C187" s="148"/>
      <c r="D187" s="149"/>
      <c r="E187" s="148"/>
      <c r="F187" s="149"/>
      <c r="G187" s="148"/>
      <c r="H187" s="149"/>
      <c r="I187" s="230"/>
      <c r="J187" s="148"/>
      <c r="K187" s="149"/>
    </row>
    <row r="188" spans="1:11" s="29" customFormat="1" ht="30" customHeight="1" thickBot="1">
      <c r="A188" s="237" t="s">
        <v>0</v>
      </c>
      <c r="B188" s="237"/>
      <c r="C188" s="238" t="s">
        <v>210</v>
      </c>
      <c r="D188" s="237"/>
      <c r="E188" s="238" t="s">
        <v>197</v>
      </c>
      <c r="F188" s="237"/>
      <c r="G188" s="246" t="s">
        <v>198</v>
      </c>
      <c r="H188" s="247"/>
      <c r="I188" s="330"/>
      <c r="J188" s="247" t="s">
        <v>69</v>
      </c>
      <c r="K188" s="248"/>
    </row>
    <row r="189" spans="1:11" s="29" customFormat="1" ht="36.75" customHeight="1">
      <c r="A189" s="45" t="s">
        <v>6</v>
      </c>
      <c r="B189" s="40" t="s">
        <v>41</v>
      </c>
      <c r="C189" s="263">
        <f>SUM(C190+C193+C201)</f>
        <v>0</v>
      </c>
      <c r="D189" s="243"/>
      <c r="E189" s="263">
        <f>SUM(E190+E193+E201)</f>
        <v>140</v>
      </c>
      <c r="F189" s="243"/>
      <c r="G189" s="312">
        <v>140</v>
      </c>
      <c r="H189" s="313"/>
      <c r="I189" s="314"/>
      <c r="J189" s="313">
        <f>SUM(J190+J193+J201)</f>
        <v>0</v>
      </c>
      <c r="K189" s="338"/>
    </row>
    <row r="190" spans="1:11" s="29" customFormat="1" ht="21.75" customHeight="1">
      <c r="A190" s="39" t="s">
        <v>42</v>
      </c>
      <c r="B190" s="36" t="s">
        <v>43</v>
      </c>
      <c r="C190" s="242">
        <f>SUM(C191:D192)</f>
        <v>0</v>
      </c>
      <c r="D190" s="243"/>
      <c r="E190" s="242">
        <f>SUM(E191:F192)</f>
        <v>0</v>
      </c>
      <c r="F190" s="249"/>
      <c r="G190" s="242">
        <f>SUM(G191:I192)</f>
        <v>0</v>
      </c>
      <c r="H190" s="243"/>
      <c r="I190" s="249"/>
      <c r="J190" s="243">
        <f>SUM(J191:K192)</f>
        <v>0</v>
      </c>
      <c r="K190" s="274"/>
    </row>
    <row r="191" spans="1:11" s="29" customFormat="1" ht="21.75" customHeight="1">
      <c r="A191" s="10"/>
      <c r="B191" s="161"/>
      <c r="C191" s="32"/>
      <c r="D191" s="52"/>
      <c r="E191" s="32"/>
      <c r="F191" s="97"/>
      <c r="G191" s="32"/>
      <c r="H191" s="52"/>
      <c r="I191" s="49">
        <v>0</v>
      </c>
      <c r="J191" s="28"/>
      <c r="K191" s="78"/>
    </row>
    <row r="192" spans="1:11" ht="21.75" customHeight="1">
      <c r="A192" s="10"/>
      <c r="C192" s="32"/>
      <c r="D192" s="53"/>
      <c r="E192" s="32"/>
      <c r="F192" s="49"/>
      <c r="G192" s="32"/>
      <c r="H192" s="53"/>
      <c r="I192" s="49"/>
      <c r="K192" s="79"/>
    </row>
    <row r="193" spans="1:11" s="29" customFormat="1" ht="24.75" customHeight="1">
      <c r="A193" s="39" t="s">
        <v>8</v>
      </c>
      <c r="B193" s="54" t="s">
        <v>44</v>
      </c>
      <c r="C193" s="242"/>
      <c r="D193" s="243"/>
      <c r="E193" s="242">
        <f>SUM(E194:F197)</f>
        <v>140</v>
      </c>
      <c r="F193" s="249"/>
      <c r="G193" s="242">
        <f>SUM(I194)</f>
        <v>112</v>
      </c>
      <c r="H193" s="243"/>
      <c r="I193" s="249"/>
      <c r="J193" s="243">
        <f>SUM(J194:K197)</f>
        <v>0</v>
      </c>
      <c r="K193" s="274"/>
    </row>
    <row r="194" spans="1:11" s="29" customFormat="1" ht="23.25" customHeight="1">
      <c r="A194" s="10"/>
      <c r="B194" s="18"/>
      <c r="C194" s="33"/>
      <c r="D194" s="18"/>
      <c r="E194" s="33" t="s">
        <v>209</v>
      </c>
      <c r="F194" s="14">
        <v>140</v>
      </c>
      <c r="G194" s="33"/>
      <c r="H194" s="198"/>
      <c r="I194" s="14">
        <v>112</v>
      </c>
      <c r="J194" s="34"/>
      <c r="K194" s="75"/>
    </row>
    <row r="195" spans="1:11" s="29" customFormat="1" ht="18.75" customHeight="1">
      <c r="A195" s="10"/>
      <c r="B195" s="1"/>
      <c r="C195" s="33"/>
      <c r="D195" s="30"/>
      <c r="E195" s="33"/>
      <c r="F195" s="103"/>
      <c r="G195" s="58"/>
      <c r="H195" s="30"/>
      <c r="I195" s="103"/>
      <c r="J195" s="215"/>
      <c r="K195" s="81"/>
    </row>
    <row r="196" spans="1:11" s="18" customFormat="1" ht="18" customHeight="1">
      <c r="A196" s="10"/>
      <c r="C196" s="58"/>
      <c r="D196" s="28"/>
      <c r="E196" s="58"/>
      <c r="F196" s="11"/>
      <c r="G196" s="58"/>
      <c r="H196" s="28"/>
      <c r="I196" s="11"/>
      <c r="J196" s="28"/>
      <c r="K196" s="77"/>
    </row>
    <row r="197" spans="1:11" s="18" customFormat="1" ht="18" customHeight="1" thickBot="1">
      <c r="A197" s="10"/>
      <c r="C197" s="32"/>
      <c r="D197" s="28"/>
      <c r="E197" s="32"/>
      <c r="F197" s="11"/>
      <c r="G197" s="32"/>
      <c r="H197" s="11"/>
      <c r="I197" s="11"/>
      <c r="J197" s="28"/>
      <c r="K197" s="77"/>
    </row>
    <row r="198" spans="1:11" s="29" customFormat="1" ht="20.25" customHeight="1">
      <c r="A198" s="88"/>
      <c r="B198" s="88"/>
      <c r="C198" s="120"/>
      <c r="D198" s="93"/>
      <c r="E198" s="120"/>
      <c r="F198" s="93"/>
      <c r="G198" s="120"/>
      <c r="H198" s="93"/>
      <c r="I198" s="223"/>
      <c r="J198" s="120"/>
      <c r="K198" s="93"/>
    </row>
    <row r="199" spans="1:11" s="29" customFormat="1" ht="18.75" customHeight="1" thickBot="1">
      <c r="A199" s="90"/>
      <c r="B199" s="90"/>
      <c r="C199" s="121"/>
      <c r="D199" s="92"/>
      <c r="E199" s="121"/>
      <c r="F199" s="92"/>
      <c r="G199" s="121"/>
      <c r="H199" s="92"/>
      <c r="I199" s="224"/>
      <c r="J199" s="121"/>
      <c r="K199" s="92"/>
    </row>
    <row r="200" spans="1:11" s="29" customFormat="1" ht="30" customHeight="1" thickBot="1">
      <c r="A200" s="237" t="s">
        <v>0</v>
      </c>
      <c r="B200" s="237"/>
      <c r="C200" s="238" t="s">
        <v>69</v>
      </c>
      <c r="D200" s="237"/>
      <c r="E200" s="238" t="s">
        <v>197</v>
      </c>
      <c r="F200" s="237"/>
      <c r="G200" s="237" t="s">
        <v>198</v>
      </c>
      <c r="H200" s="237"/>
      <c r="I200" s="219"/>
      <c r="J200" s="247" t="s">
        <v>69</v>
      </c>
      <c r="K200" s="248"/>
    </row>
    <row r="201" spans="1:11" s="29" customFormat="1" ht="30" customHeight="1">
      <c r="A201" s="39" t="s">
        <v>66</v>
      </c>
      <c r="B201" s="250" t="s">
        <v>56</v>
      </c>
      <c r="C201" s="242">
        <f>SUM(C202:D204)</f>
        <v>0</v>
      </c>
      <c r="D201" s="243"/>
      <c r="E201" s="242">
        <f>SUM(E202:F204)</f>
        <v>0</v>
      </c>
      <c r="F201" s="249"/>
      <c r="G201" s="327">
        <v>28</v>
      </c>
      <c r="H201" s="328"/>
      <c r="I201" s="329"/>
      <c r="J201" s="243">
        <f>SUM(J202:K204)</f>
        <v>0</v>
      </c>
      <c r="K201" s="274"/>
    </row>
    <row r="202" spans="1:11" s="29" customFormat="1" ht="27.75" customHeight="1">
      <c r="A202" s="10"/>
      <c r="B202" s="298"/>
      <c r="C202" s="280"/>
      <c r="D202" s="265"/>
      <c r="E202" s="280"/>
      <c r="F202" s="282"/>
      <c r="G202" s="280"/>
      <c r="H202" s="322"/>
      <c r="I202" s="231"/>
      <c r="J202" s="341"/>
      <c r="K202" s="342"/>
    </row>
    <row r="203" spans="1:11" s="29" customFormat="1" ht="12.75" hidden="1" customHeight="1">
      <c r="A203" s="10"/>
      <c r="B203" s="14"/>
      <c r="C203" s="281"/>
      <c r="D203" s="300"/>
      <c r="E203" s="281"/>
      <c r="F203" s="283"/>
      <c r="G203" s="281"/>
      <c r="H203" s="323"/>
      <c r="I203" s="232"/>
      <c r="J203" s="300"/>
      <c r="K203" s="343"/>
    </row>
    <row r="204" spans="1:11" s="29" customFormat="1" ht="18" customHeight="1">
      <c r="A204" s="10"/>
      <c r="B204" s="14"/>
      <c r="C204" s="130"/>
      <c r="D204" s="129"/>
      <c r="E204" s="186"/>
      <c r="F204" s="131"/>
      <c r="G204" s="203"/>
      <c r="H204" s="150"/>
      <c r="I204" s="233"/>
      <c r="J204" s="129"/>
      <c r="K204" s="79"/>
    </row>
    <row r="205" spans="1:11" s="29" customFormat="1" ht="21" customHeight="1">
      <c r="A205" s="70" t="s">
        <v>60</v>
      </c>
      <c r="B205" s="295" t="s">
        <v>61</v>
      </c>
      <c r="C205" s="286"/>
      <c r="D205" s="257"/>
      <c r="E205" s="286"/>
      <c r="F205" s="255"/>
      <c r="G205" s="286"/>
      <c r="H205" s="257"/>
      <c r="I205" s="193"/>
      <c r="J205" s="334"/>
      <c r="K205" s="337"/>
    </row>
    <row r="206" spans="1:11" s="29" customFormat="1" ht="18" customHeight="1">
      <c r="A206" s="10"/>
      <c r="B206" s="299"/>
      <c r="C206" s="252"/>
      <c r="D206" s="257"/>
      <c r="E206" s="252"/>
      <c r="F206" s="255"/>
      <c r="G206" s="252"/>
      <c r="H206" s="257"/>
      <c r="I206" s="193"/>
      <c r="J206" s="268"/>
      <c r="K206" s="273"/>
    </row>
    <row r="207" spans="1:11" s="29" customFormat="1" ht="29.25" customHeight="1">
      <c r="A207" s="10"/>
      <c r="B207" s="153"/>
      <c r="C207" s="115"/>
      <c r="D207" s="86"/>
      <c r="E207" s="115"/>
      <c r="F207" s="105"/>
      <c r="G207" s="191"/>
      <c r="H207" s="118"/>
      <c r="I207" s="234"/>
      <c r="J207" s="197"/>
      <c r="K207" s="116"/>
    </row>
    <row r="208" spans="1:11" s="29" customFormat="1" ht="17.25" customHeight="1">
      <c r="A208" s="70" t="s">
        <v>7</v>
      </c>
      <c r="B208" s="295" t="s">
        <v>64</v>
      </c>
      <c r="C208" s="286"/>
      <c r="D208" s="257"/>
      <c r="E208" s="286"/>
      <c r="F208" s="255"/>
      <c r="G208" s="286"/>
      <c r="H208" s="257"/>
      <c r="I208" s="193"/>
      <c r="J208" s="334"/>
      <c r="K208" s="337"/>
    </row>
    <row r="209" spans="1:11" s="29" customFormat="1" ht="17.25" customHeight="1">
      <c r="A209" s="94"/>
      <c r="B209" s="296"/>
      <c r="C209" s="126"/>
      <c r="D209" s="86"/>
      <c r="E209" s="126"/>
      <c r="F209" s="105"/>
      <c r="G209" s="126"/>
      <c r="H209" s="202"/>
      <c r="I209" s="204"/>
      <c r="J209" s="213"/>
      <c r="K209" s="83"/>
    </row>
    <row r="210" spans="1:11" s="29" customFormat="1" ht="21.75" customHeight="1">
      <c r="A210" s="10"/>
      <c r="B210" s="297"/>
      <c r="C210" s="289"/>
      <c r="D210" s="290"/>
      <c r="E210" s="289"/>
      <c r="F210" s="294"/>
      <c r="G210" s="289"/>
      <c r="H210" s="290"/>
      <c r="I210" s="201"/>
      <c r="J210" s="216"/>
      <c r="K210" s="151"/>
    </row>
    <row r="211" spans="1:11" s="29" customFormat="1" ht="13.5" customHeight="1">
      <c r="A211" s="45" t="s">
        <v>57</v>
      </c>
      <c r="B211" s="48" t="s">
        <v>51</v>
      </c>
      <c r="C211" s="263"/>
      <c r="D211" s="257"/>
      <c r="E211" s="263"/>
      <c r="F211" s="255"/>
      <c r="G211" s="263"/>
      <c r="H211" s="257"/>
      <c r="I211" s="193"/>
      <c r="J211" s="275"/>
      <c r="K211" s="276"/>
    </row>
    <row r="212" spans="1:11" s="29" customFormat="1" ht="19.5" customHeight="1">
      <c r="A212" s="70"/>
      <c r="B212" s="41"/>
      <c r="C212" s="74"/>
      <c r="D212" s="104"/>
      <c r="E212" s="74"/>
      <c r="F212" s="108"/>
      <c r="G212" s="71"/>
      <c r="H212" s="119"/>
      <c r="I212" s="235"/>
      <c r="J212" s="101"/>
      <c r="K212" s="109"/>
    </row>
    <row r="213" spans="1:11" s="29" customFormat="1" ht="30.75" customHeight="1">
      <c r="A213" s="42"/>
      <c r="B213" s="152" t="s">
        <v>67</v>
      </c>
      <c r="C213" s="263">
        <f>SUM(C6+C177+C189+C205+C208+C211)</f>
        <v>87160</v>
      </c>
      <c r="D213" s="257"/>
      <c r="E213" s="263">
        <f>SUM(E6+E177+E189+E205+E208+E211)</f>
        <v>90019</v>
      </c>
      <c r="F213" s="257"/>
      <c r="G213" s="263">
        <f>SUM(G6+G177+G189+G205+G208+G211)</f>
        <v>64061</v>
      </c>
      <c r="H213" s="257"/>
      <c r="I213" s="193"/>
      <c r="J213" s="275">
        <f>SUM(J6+J177+J189+J205+J208+J211)</f>
        <v>87160</v>
      </c>
      <c r="K213" s="275"/>
    </row>
    <row r="214" spans="1:11" s="29" customFormat="1" ht="24" customHeight="1">
      <c r="A214" s="10"/>
      <c r="B214" s="26" t="s">
        <v>58</v>
      </c>
      <c r="C214" s="291"/>
      <c r="D214" s="292"/>
      <c r="E214" s="291"/>
      <c r="F214" s="293"/>
      <c r="G214" s="291"/>
      <c r="H214" s="292"/>
      <c r="I214" s="200">
        <v>-33</v>
      </c>
      <c r="J214" s="243"/>
      <c r="K214" s="274"/>
    </row>
    <row r="215" spans="1:11" s="29" customFormat="1" ht="21.75" customHeight="1">
      <c r="A215" s="10"/>
      <c r="B215" s="26" t="s">
        <v>50</v>
      </c>
      <c r="C215" s="291"/>
      <c r="D215" s="292"/>
      <c r="E215" s="291"/>
      <c r="F215" s="293"/>
      <c r="G215" s="291"/>
      <c r="H215" s="292"/>
      <c r="I215" s="200">
        <v>2733</v>
      </c>
      <c r="J215" s="243"/>
      <c r="K215" s="274"/>
    </row>
    <row r="216" spans="1:11" s="29" customFormat="1" ht="21" customHeight="1" thickBot="1">
      <c r="A216" s="72"/>
      <c r="B216" s="46" t="s">
        <v>45</v>
      </c>
      <c r="C216" s="278">
        <f>SUM(C213:D215)</f>
        <v>87160</v>
      </c>
      <c r="D216" s="279"/>
      <c r="E216" s="278">
        <f t="shared" ref="E216" si="0">SUM(E213:F215)</f>
        <v>90019</v>
      </c>
      <c r="F216" s="279"/>
      <c r="G216" s="278">
        <f>SUM(G213:I215)</f>
        <v>66761</v>
      </c>
      <c r="H216" s="279"/>
      <c r="I216" s="236"/>
      <c r="J216" s="339">
        <f>SUM(J213:K215)</f>
        <v>87160</v>
      </c>
      <c r="K216" s="339"/>
    </row>
    <row r="217" spans="1:11" s="29" customFormat="1" ht="21" customHeight="1">
      <c r="A217" s="18"/>
      <c r="B217" s="65"/>
      <c r="C217" s="66"/>
      <c r="D217" s="73"/>
      <c r="E217" s="66"/>
      <c r="F217" s="73"/>
      <c r="G217" s="66"/>
      <c r="H217" s="73"/>
      <c r="I217" s="73"/>
      <c r="J217" s="66"/>
      <c r="K217" s="73"/>
    </row>
    <row r="218" spans="1:11" s="29" customFormat="1" ht="33.75" customHeight="1">
      <c r="A218" s="18"/>
      <c r="B218" s="18"/>
      <c r="C218" s="95"/>
      <c r="D218" s="28"/>
      <c r="E218" s="95"/>
      <c r="F218" s="28"/>
      <c r="G218" s="95"/>
      <c r="H218" s="95"/>
      <c r="I218" s="156"/>
      <c r="J218" s="95"/>
      <c r="K218" s="95"/>
    </row>
    <row r="219" spans="1:11" s="29" customFormat="1" ht="30.75" customHeight="1">
      <c r="A219" s="18"/>
      <c r="B219" s="18"/>
      <c r="C219" s="95"/>
      <c r="D219" s="96"/>
      <c r="E219" s="95"/>
      <c r="F219" s="96"/>
      <c r="G219" s="95"/>
      <c r="H219" s="95"/>
      <c r="I219" s="156"/>
      <c r="J219" s="95"/>
      <c r="K219" s="95"/>
    </row>
    <row r="220" spans="1:11" s="29" customFormat="1" ht="18.75" customHeight="1">
      <c r="A220" s="18"/>
      <c r="B220" s="18"/>
      <c r="C220" s="284"/>
      <c r="D220" s="285"/>
      <c r="E220" s="284"/>
      <c r="F220" s="285"/>
      <c r="G220" s="284"/>
      <c r="H220" s="285"/>
      <c r="I220" s="157"/>
      <c r="J220" s="284"/>
      <c r="K220" s="284"/>
    </row>
    <row r="221" spans="1:11" s="29" customFormat="1" ht="18" customHeight="1">
      <c r="A221" s="18"/>
      <c r="B221" s="18"/>
      <c r="C221" s="287"/>
      <c r="D221" s="288"/>
      <c r="E221" s="287"/>
      <c r="F221" s="288"/>
      <c r="G221" s="287"/>
      <c r="H221" s="321"/>
      <c r="I221" s="158"/>
      <c r="J221" s="287"/>
      <c r="K221" s="287"/>
    </row>
    <row r="222" spans="1:11" s="29" customFormat="1" ht="33" customHeight="1">
      <c r="A222" s="18"/>
      <c r="B222" s="18"/>
      <c r="C222" s="287"/>
      <c r="D222" s="288"/>
      <c r="E222" s="287"/>
      <c r="F222" s="288"/>
      <c r="G222" s="287"/>
      <c r="H222" s="321"/>
      <c r="I222" s="158"/>
      <c r="J222" s="287"/>
      <c r="K222" s="287"/>
    </row>
    <row r="223" spans="1:11" s="29" customFormat="1" ht="19.5" customHeight="1">
      <c r="A223" s="18"/>
      <c r="B223" s="18"/>
      <c r="C223" s="28"/>
      <c r="D223" s="28"/>
      <c r="E223" s="28"/>
      <c r="F223" s="28"/>
      <c r="G223" s="28"/>
      <c r="H223" s="28"/>
      <c r="I223" s="28"/>
      <c r="J223" s="28"/>
      <c r="K223" s="28"/>
    </row>
    <row r="224" spans="1:11" s="29" customFormat="1" ht="19.5" customHeight="1">
      <c r="A224" s="18"/>
      <c r="B224" s="18"/>
      <c r="C224" s="28"/>
      <c r="D224" s="28"/>
      <c r="E224" s="28"/>
      <c r="F224" s="28"/>
      <c r="G224" s="28"/>
      <c r="H224" s="28"/>
      <c r="I224" s="28"/>
      <c r="J224" s="28"/>
      <c r="K224" s="28"/>
    </row>
    <row r="225" spans="1:11" s="29" customFormat="1" ht="27" customHeight="1">
      <c r="A225" s="18"/>
      <c r="B225" s="18"/>
      <c r="C225" s="28"/>
      <c r="D225" s="28"/>
      <c r="E225" s="28"/>
      <c r="F225" s="28"/>
      <c r="G225" s="28"/>
      <c r="H225" s="28"/>
      <c r="I225" s="28"/>
      <c r="J225" s="28"/>
      <c r="K225" s="28"/>
    </row>
    <row r="226" spans="1:11" s="29" customFormat="1" ht="15" customHeight="1">
      <c r="A226" s="18"/>
      <c r="B226" s="18"/>
      <c r="C226" s="28"/>
      <c r="D226" s="28"/>
      <c r="E226" s="28"/>
      <c r="F226" s="28"/>
      <c r="G226" s="28"/>
      <c r="H226" s="28"/>
      <c r="I226" s="28"/>
      <c r="J226" s="28"/>
      <c r="K226" s="28"/>
    </row>
    <row r="227" spans="1:11" s="29" customFormat="1" ht="12" customHeight="1">
      <c r="A227" s="18"/>
      <c r="B227" s="18"/>
      <c r="C227" s="28"/>
      <c r="D227" s="28"/>
      <c r="E227" s="28"/>
      <c r="F227" s="28"/>
      <c r="G227" s="28"/>
      <c r="H227" s="28"/>
      <c r="I227" s="28"/>
      <c r="J227" s="28"/>
      <c r="K227" s="28"/>
    </row>
    <row r="228" spans="1:11" s="29" customFormat="1" ht="16.5" customHeight="1">
      <c r="A228" s="18"/>
      <c r="B228" s="18"/>
      <c r="C228" s="28"/>
      <c r="D228" s="28"/>
      <c r="E228" s="28"/>
      <c r="F228" s="28"/>
      <c r="G228" s="28"/>
      <c r="H228" s="28"/>
      <c r="I228" s="28"/>
      <c r="J228" s="28"/>
      <c r="K228" s="28"/>
    </row>
    <row r="229" spans="1:11" s="29" customFormat="1" ht="25.5" customHeight="1">
      <c r="A229" s="18"/>
      <c r="B229" s="18"/>
      <c r="C229" s="28"/>
      <c r="D229" s="28"/>
      <c r="E229" s="28"/>
      <c r="F229" s="28"/>
      <c r="G229" s="28"/>
      <c r="H229" s="28"/>
      <c r="I229" s="28"/>
      <c r="J229" s="28"/>
      <c r="K229" s="28"/>
    </row>
    <row r="230" spans="1:11" s="29" customFormat="1" ht="16.899999999999999" customHeight="1">
      <c r="A230" s="18"/>
      <c r="B230" s="18"/>
      <c r="C230" s="28"/>
      <c r="D230" s="28"/>
      <c r="E230" s="28"/>
      <c r="F230" s="28"/>
      <c r="G230" s="28"/>
      <c r="H230" s="28"/>
      <c r="I230" s="28"/>
      <c r="J230" s="28"/>
      <c r="K230" s="28"/>
    </row>
    <row r="231" spans="1:11" s="29" customFormat="1" ht="19.899999999999999" customHeight="1">
      <c r="A231" s="18"/>
      <c r="B231" s="1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1:11" s="29" customFormat="1" ht="18" customHeight="1">
      <c r="A232" s="18"/>
      <c r="B232" s="18"/>
      <c r="C232" s="28"/>
      <c r="D232" s="28"/>
      <c r="E232" s="28"/>
      <c r="F232" s="28"/>
      <c r="G232" s="28"/>
      <c r="H232" s="28"/>
      <c r="I232" s="28"/>
      <c r="J232" s="28"/>
      <c r="K232" s="28"/>
    </row>
    <row r="233" spans="1:11" s="29" customFormat="1" ht="13.15" customHeight="1">
      <c r="A233" s="18"/>
      <c r="B233" s="18"/>
      <c r="C233" s="28"/>
      <c r="D233" s="28"/>
      <c r="E233" s="28"/>
      <c r="F233" s="28"/>
      <c r="G233" s="28"/>
      <c r="H233" s="28"/>
      <c r="I233" s="28"/>
      <c r="J233" s="28"/>
      <c r="K233" s="28"/>
    </row>
    <row r="234" spans="1:11" s="29" customFormat="1" ht="13.15" customHeight="1">
      <c r="A234" s="18"/>
      <c r="B234" s="18"/>
      <c r="C234" s="28"/>
      <c r="D234" s="28"/>
      <c r="E234" s="28"/>
      <c r="F234" s="28"/>
      <c r="G234" s="28"/>
      <c r="H234" s="28"/>
      <c r="I234" s="28"/>
      <c r="J234" s="28"/>
      <c r="K234" s="28"/>
    </row>
    <row r="235" spans="1:11" s="29" customFormat="1">
      <c r="A235" s="18"/>
      <c r="B235" s="18"/>
      <c r="C235" s="28"/>
      <c r="D235" s="28"/>
      <c r="E235" s="28"/>
      <c r="F235" s="28"/>
      <c r="G235" s="28"/>
      <c r="H235" s="28"/>
      <c r="I235" s="28"/>
      <c r="J235" s="28"/>
      <c r="K235" s="28"/>
    </row>
    <row r="236" spans="1:11" s="29" customFormat="1">
      <c r="A236" s="18"/>
      <c r="B236" s="18"/>
      <c r="C236" s="28"/>
      <c r="D236" s="28"/>
      <c r="E236" s="28"/>
      <c r="F236" s="28"/>
      <c r="G236" s="28"/>
      <c r="H236" s="28"/>
      <c r="I236" s="28"/>
      <c r="J236" s="28"/>
      <c r="K236" s="28"/>
    </row>
    <row r="237" spans="1:11" s="29" customFormat="1">
      <c r="A237" s="18"/>
      <c r="B237" s="18"/>
      <c r="C237" s="28"/>
      <c r="D237" s="28"/>
      <c r="E237" s="28"/>
      <c r="F237" s="28"/>
      <c r="G237" s="28"/>
      <c r="H237" s="28"/>
      <c r="I237" s="28"/>
      <c r="J237" s="28"/>
      <c r="K237" s="28"/>
    </row>
    <row r="239" spans="1:11" ht="13.15" customHeight="1"/>
    <row r="246" ht="13.15" customHeight="1"/>
    <row r="248" ht="15.6" customHeight="1"/>
    <row r="249" ht="10.15" customHeight="1"/>
    <row r="250" ht="13.15" customHeight="1"/>
    <row r="251" ht="13.15" customHeight="1"/>
    <row r="252" ht="22.9" customHeight="1"/>
    <row r="253" ht="15.6" customHeight="1"/>
    <row r="254" ht="27" customHeight="1"/>
    <row r="255" ht="25.9" customHeight="1"/>
    <row r="256" ht="27" customHeight="1"/>
    <row r="257" ht="26.45" customHeight="1"/>
    <row r="258" ht="13.15" customHeight="1"/>
    <row r="260" ht="85.9" customHeight="1"/>
    <row r="263" ht="13.15" customHeight="1"/>
    <row r="265" ht="20.45" customHeight="1"/>
    <row r="266" ht="17.45" customHeight="1"/>
    <row r="267" ht="15.6" customHeight="1"/>
    <row r="274" ht="13.15" customHeight="1"/>
    <row r="280" ht="13.15" customHeight="1"/>
    <row r="281" ht="13.15" customHeight="1"/>
    <row r="282" ht="37.9" customHeight="1"/>
    <row r="283" ht="21" customHeight="1"/>
    <row r="286" ht="4.9000000000000004" customHeight="1"/>
    <row r="288" ht="24.6" customHeight="1"/>
    <row r="290" ht="16.899999999999999" customHeight="1"/>
    <row r="291" ht="17.45" customHeight="1"/>
    <row r="292" ht="28.15" customHeight="1"/>
    <row r="293" ht="4.9000000000000004" customHeight="1"/>
    <row r="294" ht="27" customHeight="1"/>
    <row r="295" ht="5.45" customHeight="1"/>
    <row r="296" ht="32.450000000000003" customHeight="1"/>
  </sheetData>
  <mergeCells count="294">
    <mergeCell ref="J75:K75"/>
    <mergeCell ref="F9:F10"/>
    <mergeCell ref="I9:I10"/>
    <mergeCell ref="C50:D50"/>
    <mergeCell ref="C47:D47"/>
    <mergeCell ref="E47:F47"/>
    <mergeCell ref="J47:K47"/>
    <mergeCell ref="J71:K71"/>
    <mergeCell ref="J74:K74"/>
    <mergeCell ref="J43:K43"/>
    <mergeCell ref="J72:K72"/>
    <mergeCell ref="J54:K54"/>
    <mergeCell ref="J53:K53"/>
    <mergeCell ref="J73:K73"/>
    <mergeCell ref="C73:D73"/>
    <mergeCell ref="C43:D43"/>
    <mergeCell ref="E43:F43"/>
    <mergeCell ref="G72:I72"/>
    <mergeCell ref="G71:I71"/>
    <mergeCell ref="J61:K61"/>
    <mergeCell ref="J50:K50"/>
    <mergeCell ref="E61:F61"/>
    <mergeCell ref="C71:D71"/>
    <mergeCell ref="J8:K8"/>
    <mergeCell ref="G16:I16"/>
    <mergeCell ref="G27:I27"/>
    <mergeCell ref="G34:I34"/>
    <mergeCell ref="G43:I43"/>
    <mergeCell ref="G50:I50"/>
    <mergeCell ref="G47:H47"/>
    <mergeCell ref="G53:I53"/>
    <mergeCell ref="G61:I61"/>
    <mergeCell ref="J158:K158"/>
    <mergeCell ref="J167:K167"/>
    <mergeCell ref="J177:K177"/>
    <mergeCell ref="J183:K183"/>
    <mergeCell ref="J173:K173"/>
    <mergeCell ref="J178:K178"/>
    <mergeCell ref="J174:K174"/>
    <mergeCell ref="J180:K180"/>
    <mergeCell ref="G77:I77"/>
    <mergeCell ref="G78:I78"/>
    <mergeCell ref="J77:K77"/>
    <mergeCell ref="J78:K78"/>
    <mergeCell ref="J79:K79"/>
    <mergeCell ref="G150:H150"/>
    <mergeCell ref="J76:K76"/>
    <mergeCell ref="J222:K222"/>
    <mergeCell ref="J214:K214"/>
    <mergeCell ref="J208:K208"/>
    <mergeCell ref="J205:K205"/>
    <mergeCell ref="J193:K193"/>
    <mergeCell ref="J190:K190"/>
    <mergeCell ref="J189:K189"/>
    <mergeCell ref="J188:K188"/>
    <mergeCell ref="J184:K184"/>
    <mergeCell ref="J221:K221"/>
    <mergeCell ref="J220:K220"/>
    <mergeCell ref="J216:K216"/>
    <mergeCell ref="J215:K215"/>
    <mergeCell ref="J213:K213"/>
    <mergeCell ref="J206:K206"/>
    <mergeCell ref="J201:K201"/>
    <mergeCell ref="J185:K185"/>
    <mergeCell ref="J202:J203"/>
    <mergeCell ref="J200:K200"/>
    <mergeCell ref="J211:K211"/>
    <mergeCell ref="K202:K203"/>
    <mergeCell ref="J165:K165"/>
    <mergeCell ref="J80:K80"/>
    <mergeCell ref="A125:B125"/>
    <mergeCell ref="C125:D125"/>
    <mergeCell ref="E125:F125"/>
    <mergeCell ref="A104:B104"/>
    <mergeCell ref="C104:D104"/>
    <mergeCell ref="E104:F104"/>
    <mergeCell ref="B165:B166"/>
    <mergeCell ref="A156:B156"/>
    <mergeCell ref="B61:B62"/>
    <mergeCell ref="C145:D145"/>
    <mergeCell ref="C149:D149"/>
    <mergeCell ref="C156:D156"/>
    <mergeCell ref="C153:D153"/>
    <mergeCell ref="C151:D151"/>
    <mergeCell ref="E158:F158"/>
    <mergeCell ref="C150:D150"/>
    <mergeCell ref="C61:D61"/>
    <mergeCell ref="C77:D77"/>
    <mergeCell ref="C78:D78"/>
    <mergeCell ref="E77:F77"/>
    <mergeCell ref="E78:F78"/>
    <mergeCell ref="B107:B108"/>
    <mergeCell ref="C75:D75"/>
    <mergeCell ref="E73:F73"/>
    <mergeCell ref="C76:D76"/>
    <mergeCell ref="E79:F79"/>
    <mergeCell ref="C72:D72"/>
    <mergeCell ref="E72:F72"/>
    <mergeCell ref="E71:F71"/>
    <mergeCell ref="A71:B71"/>
    <mergeCell ref="E75:F75"/>
    <mergeCell ref="E74:F74"/>
    <mergeCell ref="C74:D74"/>
    <mergeCell ref="E107:F107"/>
    <mergeCell ref="C79:D79"/>
    <mergeCell ref="C80:D80"/>
    <mergeCell ref="E76:F76"/>
    <mergeCell ref="G73:H73"/>
    <mergeCell ref="G74:H74"/>
    <mergeCell ref="G75:H75"/>
    <mergeCell ref="G153:H153"/>
    <mergeCell ref="G189:I189"/>
    <mergeCell ref="G80:I80"/>
    <mergeCell ref="G107:I107"/>
    <mergeCell ref="G114:I114"/>
    <mergeCell ref="G145:I145"/>
    <mergeCell ref="G151:I151"/>
    <mergeCell ref="G158:I158"/>
    <mergeCell ref="G167:I167"/>
    <mergeCell ref="G164:I164"/>
    <mergeCell ref="G184:I184"/>
    <mergeCell ref="G149:I149"/>
    <mergeCell ref="G104:H104"/>
    <mergeCell ref="G125:H125"/>
    <mergeCell ref="G79:I79"/>
    <mergeCell ref="G76:H76"/>
    <mergeCell ref="C180:D180"/>
    <mergeCell ref="G222:H222"/>
    <mergeCell ref="G156:H156"/>
    <mergeCell ref="G180:H180"/>
    <mergeCell ref="G202:G203"/>
    <mergeCell ref="G215:H215"/>
    <mergeCell ref="H202:H203"/>
    <mergeCell ref="G210:H210"/>
    <mergeCell ref="G211:H211"/>
    <mergeCell ref="G213:H213"/>
    <mergeCell ref="G200:H200"/>
    <mergeCell ref="G173:H173"/>
    <mergeCell ref="G177:H177"/>
    <mergeCell ref="G183:H183"/>
    <mergeCell ref="G185:I185"/>
    <mergeCell ref="G190:I190"/>
    <mergeCell ref="G201:I201"/>
    <mergeCell ref="G188:I188"/>
    <mergeCell ref="G216:H216"/>
    <mergeCell ref="G220:H220"/>
    <mergeCell ref="G221:H221"/>
    <mergeCell ref="G193:I193"/>
    <mergeCell ref="G206:H206"/>
    <mergeCell ref="G6:I6"/>
    <mergeCell ref="C177:D177"/>
    <mergeCell ref="A2:K2"/>
    <mergeCell ref="A3:K3"/>
    <mergeCell ref="A4:K4"/>
    <mergeCell ref="E214:F214"/>
    <mergeCell ref="E213:F213"/>
    <mergeCell ref="E200:F200"/>
    <mergeCell ref="E188:F188"/>
    <mergeCell ref="E180:F180"/>
    <mergeCell ref="G174:H174"/>
    <mergeCell ref="G165:H165"/>
    <mergeCell ref="G178:H178"/>
    <mergeCell ref="G214:H214"/>
    <mergeCell ref="G208:H208"/>
    <mergeCell ref="G205:H205"/>
    <mergeCell ref="E153:F153"/>
    <mergeCell ref="E173:F173"/>
    <mergeCell ref="E156:F156"/>
    <mergeCell ref="E189:F189"/>
    <mergeCell ref="E185:F185"/>
    <mergeCell ref="E184:F184"/>
    <mergeCell ref="E183:F183"/>
    <mergeCell ref="E167:F167"/>
    <mergeCell ref="C165:D165"/>
    <mergeCell ref="B180:B181"/>
    <mergeCell ref="C185:D185"/>
    <mergeCell ref="A188:B188"/>
    <mergeCell ref="C188:D188"/>
    <mergeCell ref="C184:D184"/>
    <mergeCell ref="C178:D178"/>
    <mergeCell ref="A1:K1"/>
    <mergeCell ref="C16:D16"/>
    <mergeCell ref="C27:D27"/>
    <mergeCell ref="C34:D34"/>
    <mergeCell ref="J34:K34"/>
    <mergeCell ref="J27:K27"/>
    <mergeCell ref="J5:K5"/>
    <mergeCell ref="J6:K6"/>
    <mergeCell ref="J7:K7"/>
    <mergeCell ref="J16:K16"/>
    <mergeCell ref="E16:F16"/>
    <mergeCell ref="E34:F34"/>
    <mergeCell ref="G9:G10"/>
    <mergeCell ref="J9:J10"/>
    <mergeCell ref="K9:K10"/>
    <mergeCell ref="C9:C10"/>
    <mergeCell ref="D9:D10"/>
    <mergeCell ref="B208:B210"/>
    <mergeCell ref="C206:D206"/>
    <mergeCell ref="B201:B202"/>
    <mergeCell ref="B205:B206"/>
    <mergeCell ref="C202:C203"/>
    <mergeCell ref="C167:D167"/>
    <mergeCell ref="C193:D193"/>
    <mergeCell ref="C189:D189"/>
    <mergeCell ref="C190:D190"/>
    <mergeCell ref="C174:D174"/>
    <mergeCell ref="D202:D203"/>
    <mergeCell ref="C205:D205"/>
    <mergeCell ref="C173:D173"/>
    <mergeCell ref="B178:B179"/>
    <mergeCell ref="A173:B173"/>
    <mergeCell ref="A200:B200"/>
    <mergeCell ref="C200:D200"/>
    <mergeCell ref="C183:D183"/>
    <mergeCell ref="C201:D201"/>
    <mergeCell ref="E221:F221"/>
    <mergeCell ref="C222:D222"/>
    <mergeCell ref="C220:D220"/>
    <mergeCell ref="C221:D221"/>
    <mergeCell ref="C208:D208"/>
    <mergeCell ref="C210:D210"/>
    <mergeCell ref="C216:D216"/>
    <mergeCell ref="C211:D211"/>
    <mergeCell ref="C215:D215"/>
    <mergeCell ref="E222:F222"/>
    <mergeCell ref="E215:F215"/>
    <mergeCell ref="E210:F210"/>
    <mergeCell ref="E208:F208"/>
    <mergeCell ref="C214:D214"/>
    <mergeCell ref="C213:D213"/>
    <mergeCell ref="E190:F190"/>
    <mergeCell ref="E164:F164"/>
    <mergeCell ref="E216:F216"/>
    <mergeCell ref="E211:F211"/>
    <mergeCell ref="E202:E203"/>
    <mergeCell ref="F202:F203"/>
    <mergeCell ref="E220:F220"/>
    <mergeCell ref="E205:F205"/>
    <mergeCell ref="E201:F201"/>
    <mergeCell ref="E193:F193"/>
    <mergeCell ref="E206:F206"/>
    <mergeCell ref="E177:F177"/>
    <mergeCell ref="E174:F174"/>
    <mergeCell ref="E178:F178"/>
    <mergeCell ref="E165:F165"/>
    <mergeCell ref="C146:D146"/>
    <mergeCell ref="J125:K125"/>
    <mergeCell ref="C164:D164"/>
    <mergeCell ref="E145:F145"/>
    <mergeCell ref="E80:F80"/>
    <mergeCell ref="E114:F114"/>
    <mergeCell ref="C114:D114"/>
    <mergeCell ref="E150:F150"/>
    <mergeCell ref="E151:F151"/>
    <mergeCell ref="E149:F149"/>
    <mergeCell ref="J104:K104"/>
    <mergeCell ref="C107:D107"/>
    <mergeCell ref="E81:F81"/>
    <mergeCell ref="G146:H146"/>
    <mergeCell ref="J150:K150"/>
    <mergeCell ref="J107:K107"/>
    <mergeCell ref="J145:K145"/>
    <mergeCell ref="J149:K149"/>
    <mergeCell ref="J114:K114"/>
    <mergeCell ref="J164:K164"/>
    <mergeCell ref="J156:K156"/>
    <mergeCell ref="J153:K153"/>
    <mergeCell ref="J151:K151"/>
    <mergeCell ref="C158:D158"/>
    <mergeCell ref="A5:B5"/>
    <mergeCell ref="C5:D5"/>
    <mergeCell ref="E5:F5"/>
    <mergeCell ref="G54:H54"/>
    <mergeCell ref="C6:D6"/>
    <mergeCell ref="C7:D7"/>
    <mergeCell ref="C8:D8"/>
    <mergeCell ref="E6:F6"/>
    <mergeCell ref="E7:F7"/>
    <mergeCell ref="E8:F8"/>
    <mergeCell ref="E54:F54"/>
    <mergeCell ref="G5:I5"/>
    <mergeCell ref="G7:I7"/>
    <mergeCell ref="G8:I8"/>
    <mergeCell ref="B8:B9"/>
    <mergeCell ref="E27:F27"/>
    <mergeCell ref="E53:F53"/>
    <mergeCell ref="E50:F50"/>
    <mergeCell ref="B16:B17"/>
    <mergeCell ref="C53:D53"/>
    <mergeCell ref="A47:B47"/>
    <mergeCell ref="E9:E10"/>
    <mergeCell ref="B53:B54"/>
    <mergeCell ref="C54:D54"/>
  </mergeCells>
  <phoneticPr fontId="5" type="noConversion"/>
  <printOptions horizontalCentered="1" gridLines="1"/>
  <pageMargins left="7.874015748031496E-2" right="0" top="0.39370078740157483" bottom="0" header="0.43307086614173229" footer="0.59055118110236227"/>
  <pageSetup paperSize="9" scale="6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3" sqref="G13"/>
    </sheetView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Hiv</vt:lpstr>
      <vt:lpstr>Munka3</vt:lpstr>
      <vt:lpstr>Hiv!Nyomtatási_terület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2011-12-06T12:01:06Z</cp:lastPrinted>
  <dcterms:created xsi:type="dcterms:W3CDTF">2001-07-16T06:07:52Z</dcterms:created>
  <dcterms:modified xsi:type="dcterms:W3CDTF">2011-12-06T12:02:14Z</dcterms:modified>
</cp:coreProperties>
</file>