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zerver\jvaloczi\Dokumentumok\2015. költségvetési év\Ei. módosítások\I.sz. ei.módosítás\"/>
    </mc:Choice>
  </mc:AlternateContent>
  <bookViews>
    <workbookView xWindow="8655" yWindow="390" windowWidth="8445" windowHeight="9390"/>
  </bookViews>
  <sheets>
    <sheet name="Önk." sheetId="4" r:id="rId1"/>
  </sheets>
  <definedNames>
    <definedName name="_xlnm.Print_Area" localSheetId="0">Önk.!$A$1:$J$296</definedName>
  </definedNames>
  <calcPr calcId="152511"/>
</workbook>
</file>

<file path=xl/calcChain.xml><?xml version="1.0" encoding="utf-8"?>
<calcChain xmlns="http://schemas.openxmlformats.org/spreadsheetml/2006/main">
  <c r="I153" i="4" l="1"/>
  <c r="I139" i="4"/>
  <c r="I75" i="4" l="1"/>
  <c r="I66" i="4"/>
  <c r="C293" i="4"/>
  <c r="I210" i="4" l="1"/>
  <c r="I175" i="4"/>
  <c r="I267" i="4"/>
  <c r="I251" i="4"/>
  <c r="E269" i="4"/>
  <c r="I98" i="4"/>
  <c r="I96" i="4"/>
  <c r="F243" i="4"/>
  <c r="H279" i="4"/>
  <c r="G257" i="4"/>
  <c r="I200" i="4"/>
  <c r="I35" i="4"/>
  <c r="I57" i="4"/>
  <c r="I73" i="4"/>
  <c r="I74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65" i="4"/>
  <c r="I67" i="4"/>
  <c r="I68" i="4"/>
  <c r="I69" i="4"/>
  <c r="I70" i="4"/>
  <c r="I71" i="4"/>
  <c r="I72" i="4"/>
  <c r="I58" i="4"/>
  <c r="I59" i="4"/>
  <c r="I60" i="4"/>
  <c r="I61" i="4"/>
  <c r="I62" i="4"/>
  <c r="I63" i="4"/>
  <c r="I64" i="4"/>
  <c r="I56" i="4"/>
  <c r="I55" i="4"/>
  <c r="I54" i="4"/>
  <c r="G199" i="4"/>
  <c r="F199" i="4"/>
  <c r="E199" i="4"/>
  <c r="C199" i="4"/>
  <c r="G279" i="4"/>
  <c r="F279" i="4"/>
  <c r="E279" i="4"/>
  <c r="C279" i="4"/>
  <c r="I280" i="4"/>
  <c r="I183" i="4"/>
  <c r="I119" i="4"/>
  <c r="I114" i="4"/>
  <c r="I50" i="4"/>
  <c r="I291" i="4"/>
  <c r="G243" i="4"/>
  <c r="I42" i="4"/>
  <c r="G288" i="4"/>
  <c r="H288" i="4"/>
  <c r="G293" i="4"/>
  <c r="E293" i="4"/>
  <c r="I295" i="4"/>
  <c r="I294" i="4"/>
  <c r="H293" i="4"/>
  <c r="I290" i="4"/>
  <c r="I289" i="4"/>
  <c r="F288" i="4"/>
  <c r="E288" i="4"/>
  <c r="I284" i="4"/>
  <c r="I285" i="4"/>
  <c r="I286" i="4"/>
  <c r="I287" i="4"/>
  <c r="I283" i="4"/>
  <c r="G282" i="4"/>
  <c r="F282" i="4"/>
  <c r="E282" i="4"/>
  <c r="C282" i="4"/>
  <c r="F269" i="4"/>
  <c r="G269" i="4"/>
  <c r="I281" i="4"/>
  <c r="I271" i="4"/>
  <c r="I272" i="4"/>
  <c r="I273" i="4"/>
  <c r="I274" i="4"/>
  <c r="I275" i="4"/>
  <c r="I276" i="4"/>
  <c r="I270" i="4"/>
  <c r="C269" i="4"/>
  <c r="I259" i="4"/>
  <c r="I260" i="4"/>
  <c r="I261" i="4"/>
  <c r="I262" i="4"/>
  <c r="I263" i="4"/>
  <c r="I264" i="4"/>
  <c r="I265" i="4"/>
  <c r="I266" i="4"/>
  <c r="I268" i="4"/>
  <c r="I258" i="4"/>
  <c r="E243" i="4"/>
  <c r="C243" i="4"/>
  <c r="I252" i="4"/>
  <c r="I253" i="4"/>
  <c r="I254" i="4"/>
  <c r="I250" i="4"/>
  <c r="H249" i="4"/>
  <c r="F249" i="4"/>
  <c r="E249" i="4"/>
  <c r="C249" i="4"/>
  <c r="I245" i="4"/>
  <c r="I246" i="4"/>
  <c r="I247" i="4"/>
  <c r="I244" i="4"/>
  <c r="I241" i="4"/>
  <c r="I242" i="4"/>
  <c r="I240" i="4"/>
  <c r="I239" i="4"/>
  <c r="H238" i="4"/>
  <c r="F238" i="4"/>
  <c r="E238" i="4"/>
  <c r="E237" i="4" s="1"/>
  <c r="C238" i="4"/>
  <c r="C237" i="4" s="1"/>
  <c r="I232" i="4"/>
  <c r="I231" i="4"/>
  <c r="I230" i="4"/>
  <c r="I229" i="4"/>
  <c r="I213" i="4"/>
  <c r="I214" i="4"/>
  <c r="I215" i="4"/>
  <c r="I216" i="4"/>
  <c r="I212" i="4"/>
  <c r="G211" i="4"/>
  <c r="F211" i="4"/>
  <c r="E211" i="4"/>
  <c r="C211" i="4"/>
  <c r="C189" i="4"/>
  <c r="E189" i="4"/>
  <c r="I202" i="4"/>
  <c r="I203" i="4"/>
  <c r="I204" i="4"/>
  <c r="I205" i="4"/>
  <c r="I206" i="4"/>
  <c r="I207" i="4"/>
  <c r="I208" i="4"/>
  <c r="I209" i="4"/>
  <c r="I201" i="4"/>
  <c r="I191" i="4"/>
  <c r="I192" i="4"/>
  <c r="I193" i="4"/>
  <c r="I195" i="4"/>
  <c r="I196" i="4"/>
  <c r="I197" i="4"/>
  <c r="I198" i="4"/>
  <c r="I190" i="4"/>
  <c r="G189" i="4"/>
  <c r="F189" i="4"/>
  <c r="I181" i="4"/>
  <c r="I182" i="4"/>
  <c r="I184" i="4"/>
  <c r="I185" i="4"/>
  <c r="I186" i="4"/>
  <c r="I180" i="4"/>
  <c r="I152" i="4"/>
  <c r="I154" i="4"/>
  <c r="I155" i="4"/>
  <c r="I156" i="4"/>
  <c r="I157" i="4"/>
  <c r="I158" i="4"/>
  <c r="I159" i="4"/>
  <c r="I160" i="4"/>
  <c r="I161" i="4"/>
  <c r="I162" i="4"/>
  <c r="I163" i="4"/>
  <c r="I164" i="4"/>
  <c r="I169" i="4"/>
  <c r="I170" i="4"/>
  <c r="I171" i="4"/>
  <c r="I172" i="4"/>
  <c r="I140" i="4"/>
  <c r="I141" i="4"/>
  <c r="I143" i="4"/>
  <c r="I144" i="4"/>
  <c r="I145" i="4"/>
  <c r="I146" i="4"/>
  <c r="I129" i="4"/>
  <c r="I130" i="4"/>
  <c r="I131" i="4"/>
  <c r="I132" i="4"/>
  <c r="I133" i="4"/>
  <c r="I134" i="4"/>
  <c r="I135" i="4"/>
  <c r="I136" i="4"/>
  <c r="I137" i="4"/>
  <c r="I138" i="4"/>
  <c r="I103" i="4"/>
  <c r="I104" i="4"/>
  <c r="I105" i="4"/>
  <c r="I106" i="4"/>
  <c r="I107" i="4"/>
  <c r="I108" i="4"/>
  <c r="I109" i="4"/>
  <c r="I110" i="4"/>
  <c r="I111" i="4"/>
  <c r="I112" i="4"/>
  <c r="I113" i="4"/>
  <c r="I115" i="4"/>
  <c r="I116" i="4"/>
  <c r="I117" i="4"/>
  <c r="I118" i="4"/>
  <c r="I120" i="4"/>
  <c r="I121" i="4"/>
  <c r="I122" i="4"/>
  <c r="I125" i="4"/>
  <c r="I126" i="4"/>
  <c r="I127" i="4"/>
  <c r="I128" i="4"/>
  <c r="G101" i="4"/>
  <c r="F101" i="4"/>
  <c r="E101" i="4"/>
  <c r="C53" i="4"/>
  <c r="I49" i="4"/>
  <c r="I51" i="4"/>
  <c r="I39" i="4"/>
  <c r="I40" i="4"/>
  <c r="I41" i="4"/>
  <c r="I43" i="4"/>
  <c r="I38" i="4"/>
  <c r="I37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15" i="4"/>
  <c r="I14" i="4"/>
  <c r="I13" i="4"/>
  <c r="E11" i="4"/>
  <c r="C36" i="4"/>
  <c r="E257" i="4"/>
  <c r="I102" i="4"/>
  <c r="I177" i="4"/>
  <c r="I48" i="4"/>
  <c r="I151" i="4"/>
  <c r="E173" i="4"/>
  <c r="E36" i="4"/>
  <c r="I225" i="4"/>
  <c r="G11" i="4"/>
  <c r="G218" i="4"/>
  <c r="G217" i="4" s="1"/>
  <c r="I174" i="4"/>
  <c r="F257" i="4"/>
  <c r="F47" i="4"/>
  <c r="F36" i="4"/>
  <c r="F11" i="4"/>
  <c r="E218" i="4"/>
  <c r="E217" i="4" s="1"/>
  <c r="I228" i="4"/>
  <c r="I227" i="4"/>
  <c r="E178" i="4"/>
  <c r="E92" i="4"/>
  <c r="E53" i="4"/>
  <c r="E47" i="4"/>
  <c r="G53" i="4"/>
  <c r="I221" i="4"/>
  <c r="I222" i="4"/>
  <c r="I223" i="4"/>
  <c r="I224" i="4"/>
  <c r="I226" i="4"/>
  <c r="I220" i="4"/>
  <c r="G178" i="4"/>
  <c r="G173" i="4"/>
  <c r="I95" i="4"/>
  <c r="I97" i="4"/>
  <c r="I99" i="4"/>
  <c r="I93" i="4"/>
  <c r="G92" i="4"/>
  <c r="G47" i="4"/>
  <c r="G36" i="4"/>
  <c r="F178" i="4"/>
  <c r="F218" i="4"/>
  <c r="F217" i="4" s="1"/>
  <c r="F173" i="4"/>
  <c r="F92" i="4"/>
  <c r="F53" i="4"/>
  <c r="C288" i="4"/>
  <c r="C257" i="4"/>
  <c r="C218" i="4"/>
  <c r="C217" i="4" s="1"/>
  <c r="C178" i="4"/>
  <c r="C173" i="4"/>
  <c r="C101" i="4"/>
  <c r="C92" i="4"/>
  <c r="C47" i="4"/>
  <c r="C11" i="4"/>
  <c r="I199" i="4" l="1"/>
  <c r="C256" i="4"/>
  <c r="C10" i="4"/>
  <c r="H10" i="4"/>
  <c r="F10" i="4"/>
  <c r="I279" i="4"/>
  <c r="G256" i="4"/>
  <c r="I257" i="4"/>
  <c r="I173" i="4"/>
  <c r="I293" i="4"/>
  <c r="G237" i="4"/>
  <c r="F237" i="4"/>
  <c r="I217" i="4"/>
  <c r="I218" i="4"/>
  <c r="E10" i="4"/>
  <c r="I211" i="4"/>
  <c r="I178" i="4"/>
  <c r="I243" i="4"/>
  <c r="I92" i="4"/>
  <c r="I189" i="4"/>
  <c r="I53" i="4"/>
  <c r="I282" i="4"/>
  <c r="I288" i="4"/>
  <c r="F52" i="4"/>
  <c r="I47" i="4"/>
  <c r="F256" i="4"/>
  <c r="E256" i="4"/>
  <c r="G10" i="4"/>
  <c r="I269" i="4"/>
  <c r="I11" i="4"/>
  <c r="I36" i="4"/>
  <c r="I238" i="4"/>
  <c r="I249" i="4"/>
  <c r="C52" i="4"/>
  <c r="E52" i="4"/>
  <c r="H52" i="4"/>
  <c r="G52" i="4"/>
  <c r="I101" i="4"/>
  <c r="C9" i="4" l="1"/>
  <c r="C292" i="4" s="1"/>
  <c r="C296" i="4" s="1"/>
  <c r="I237" i="4"/>
  <c r="I10" i="4"/>
  <c r="F9" i="4"/>
  <c r="E9" i="4"/>
  <c r="E292" i="4" s="1"/>
  <c r="I52" i="4"/>
  <c r="I256" i="4"/>
  <c r="G9" i="4"/>
  <c r="E296" i="4" l="1"/>
  <c r="G292" i="4"/>
  <c r="H292" i="4"/>
  <c r="G296" i="4" s="1"/>
  <c r="F292" i="4"/>
  <c r="F296" i="4" s="1"/>
  <c r="I9" i="4"/>
  <c r="I292" i="4" l="1"/>
  <c r="I296" i="4"/>
</calcChain>
</file>

<file path=xl/sharedStrings.xml><?xml version="1.0" encoding="utf-8"?>
<sst xmlns="http://schemas.openxmlformats.org/spreadsheetml/2006/main" count="391" uniqueCount="265">
  <si>
    <t>Megnevezés</t>
  </si>
  <si>
    <t>I.</t>
  </si>
  <si>
    <t>Kiadások</t>
  </si>
  <si>
    <t>Személyi jellegű juttatások</t>
  </si>
  <si>
    <t>2.</t>
  </si>
  <si>
    <t>3.</t>
  </si>
  <si>
    <t>Dologi kiadások</t>
  </si>
  <si>
    <t>1.</t>
  </si>
  <si>
    <t>Készletbeszerzés</t>
  </si>
  <si>
    <t>Közvilágítás</t>
  </si>
  <si>
    <t>Adók, díjak befizetések</t>
  </si>
  <si>
    <t>Felújítások</t>
  </si>
  <si>
    <t>KIADÁSOK ÖSSZESEN:</t>
  </si>
  <si>
    <t>Szemétszállítás</t>
  </si>
  <si>
    <t>Munkaadókat terhelő járulékok</t>
  </si>
  <si>
    <t>Felújítások, beruházások áfája</t>
  </si>
  <si>
    <t>Kamatkiadások</t>
  </si>
  <si>
    <t>Beszerzések után felszámított  ÁFA összege</t>
  </si>
  <si>
    <t>Működési költségvetés kiadásai</t>
  </si>
  <si>
    <t>Foglalkoztatottak személyi juttatásai</t>
  </si>
  <si>
    <t>Szociális hozzájárulási adó</t>
  </si>
  <si>
    <t>Lakosságnak juttatott támogatások</t>
  </si>
  <si>
    <t>Felhalmozási költségvetés kiadásai</t>
  </si>
  <si>
    <t>Beruházások</t>
  </si>
  <si>
    <t>Vízdíj közkutak</t>
  </si>
  <si>
    <t>Eseti pénzbeli ellátások</t>
  </si>
  <si>
    <t>Civilek, katasztrófa védelem</t>
  </si>
  <si>
    <t>Állatotthon alapítvány</t>
  </si>
  <si>
    <t>D. Községi Sportegyesület</t>
  </si>
  <si>
    <t>Tartalékok</t>
  </si>
  <si>
    <t>Községi Önkormányzat</t>
  </si>
  <si>
    <t>Kormányzati hatáskör</t>
  </si>
  <si>
    <t>Saját hatáskör</t>
  </si>
  <si>
    <t>Alapilletmény, pótlékok:</t>
  </si>
  <si>
    <t>Műv.ház: megbízási díj</t>
  </si>
  <si>
    <t>Gyógyszer, kötszer</t>
  </si>
  <si>
    <t>Karbantartási anyag</t>
  </si>
  <si>
    <t>Szakmai anyag</t>
  </si>
  <si>
    <t>Tisztítószer</t>
  </si>
  <si>
    <t xml:space="preserve">Áramdíj </t>
  </si>
  <si>
    <t>Víz- és csatornadíj</t>
  </si>
  <si>
    <t>Banki költség</t>
  </si>
  <si>
    <t>Kultúráli rendezv. Szervezés</t>
  </si>
  <si>
    <t>Kiküldetési díj</t>
  </si>
  <si>
    <t xml:space="preserve"> - közgyógyellátás</t>
  </si>
  <si>
    <t>Általános forgalmi adó</t>
  </si>
  <si>
    <t>Egyéb dologi kiadások</t>
  </si>
  <si>
    <t>Szolgáltatási kiadások</t>
  </si>
  <si>
    <t>Kommunikációs szolg.</t>
  </si>
  <si>
    <t xml:space="preserve"> (adatok ezer Ft-ban)</t>
  </si>
  <si>
    <t>Külső személlyi juttatás</t>
  </si>
  <si>
    <t xml:space="preserve"> </t>
  </si>
  <si>
    <t>Gázdíj</t>
  </si>
  <si>
    <t>066020</t>
  </si>
  <si>
    <t>Községgazdálkodás 3 fő</t>
  </si>
  <si>
    <t>045150</t>
  </si>
  <si>
    <t>Személyszállítás 1 fő</t>
  </si>
  <si>
    <t>045160</t>
  </si>
  <si>
    <t xml:space="preserve">Közutak fenntartása 3 fő </t>
  </si>
  <si>
    <t xml:space="preserve">Zöldterület kezelés 4 fő </t>
  </si>
  <si>
    <t>066010</t>
  </si>
  <si>
    <t xml:space="preserve">Iskolai étkeztetés 2 fő </t>
  </si>
  <si>
    <t>096020</t>
  </si>
  <si>
    <t>091220- 092120</t>
  </si>
  <si>
    <t>Iskolai oktatás 3 fő</t>
  </si>
  <si>
    <t>082091</t>
  </si>
  <si>
    <t xml:space="preserve">Művelődési ház 2 fő </t>
  </si>
  <si>
    <t>074031</t>
  </si>
  <si>
    <t>Védőnő 2 fő</t>
  </si>
  <si>
    <t>082044</t>
  </si>
  <si>
    <t>Könyvtár 1 fő</t>
  </si>
  <si>
    <t>041233</t>
  </si>
  <si>
    <t>Közfoglalkoztatottak</t>
  </si>
  <si>
    <t>Cafetéria (határozatlan idejű alk.)</t>
  </si>
  <si>
    <t>Költségtérítés (telefon)- községg.</t>
  </si>
  <si>
    <t>Költségtérítés (telefon)- védőnő</t>
  </si>
  <si>
    <t>Költségtérítés (útiktsg.)- műv.ház</t>
  </si>
  <si>
    <t>Védőnő: vérvétel megbíz.díj</t>
  </si>
  <si>
    <t>Műv.ház: reprezentáció</t>
  </si>
  <si>
    <t>013350</t>
  </si>
  <si>
    <t>Önkorm.:reprezentáció</t>
  </si>
  <si>
    <t>Eho</t>
  </si>
  <si>
    <t xml:space="preserve">Munkaadói SZJA </t>
  </si>
  <si>
    <t>Önkorm. - 013350</t>
  </si>
  <si>
    <t>Községgazd. - 066020</t>
  </si>
  <si>
    <t>Üzemanyag beszerzés</t>
  </si>
  <si>
    <t>Munkaruha</t>
  </si>
  <si>
    <t>Műv.ház - 082091</t>
  </si>
  <si>
    <t>Irodaszer, nyomtatvány</t>
  </si>
  <si>
    <t>Készlet(pohár,tányér,abrosz)</t>
  </si>
  <si>
    <t>Munkaruha (takarító)</t>
  </si>
  <si>
    <t>Iskolai oktatás - 091220</t>
  </si>
  <si>
    <t>- 092120</t>
  </si>
  <si>
    <t>Egyéb készlet (ivóvíz)</t>
  </si>
  <si>
    <t>Iskolai étkeztetés - 096020</t>
  </si>
  <si>
    <t>Egyéb készletbeszerzés</t>
  </si>
  <si>
    <t>Munkaruha, védőruha (konyh.d.)</t>
  </si>
  <si>
    <t>Védőnő - 074031</t>
  </si>
  <si>
    <t>Munka, védőruha</t>
  </si>
  <si>
    <t>Könyvtár - 082044</t>
  </si>
  <si>
    <t>a.</t>
  </si>
  <si>
    <t>b.</t>
  </si>
  <si>
    <t>c.</t>
  </si>
  <si>
    <t>Telefon</t>
  </si>
  <si>
    <t>Isk.oktatás - 091220-092120</t>
  </si>
  <si>
    <t>Vásárolt élelmezés (Csana)</t>
  </si>
  <si>
    <t>Szoc.étkezt. -107051</t>
  </si>
  <si>
    <t>Vásárolt éltlmezés (nyári gyerm.)</t>
  </si>
  <si>
    <t>Falunapi kiadások</t>
  </si>
  <si>
    <t>Önkormányzat - 013350</t>
  </si>
  <si>
    <t>Egyéb üzemelt. Szolgált.</t>
  </si>
  <si>
    <t>Étkeztetési szolgáltatás (gyerm.)</t>
  </si>
  <si>
    <t>Karbantartás, javítési, száll. Szolg.</t>
  </si>
  <si>
    <t>Kommunális feladatok</t>
  </si>
  <si>
    <t>Szállítás (úszásokt., verseny)</t>
  </si>
  <si>
    <t>Épület, gépek karbant. Javítása</t>
  </si>
  <si>
    <t>Szőnyegek bérleti díja</t>
  </si>
  <si>
    <t>Egyéb üzemelt.szolgált.</t>
  </si>
  <si>
    <t>Művelődési ház - 082091</t>
  </si>
  <si>
    <t>Épület karbant. (felvonó)</t>
  </si>
  <si>
    <t>Egyéb üzemelt. Szolg.</t>
  </si>
  <si>
    <t>Szakmai szolgált. (citera okt.)</t>
  </si>
  <si>
    <t>Kulturális rendezv.szervezés</t>
  </si>
  <si>
    <t>Közvilágítás - 064010</t>
  </si>
  <si>
    <t>Köztemető - 013320</t>
  </si>
  <si>
    <t>Áramdíj</t>
  </si>
  <si>
    <t>Önkorm. Épület gázdíj</t>
  </si>
  <si>
    <t>Önkorm. Épület áramdíj</t>
  </si>
  <si>
    <t>Önkorm.épület víz- és csat.díj</t>
  </si>
  <si>
    <t>ÁFA befizetés telek -és ingatlan után 4320, EHD után 15059</t>
  </si>
  <si>
    <t>Kiküldetési, reklám kiadások</t>
  </si>
  <si>
    <t>e.</t>
  </si>
  <si>
    <t>d.</t>
  </si>
  <si>
    <t>Reklám (plakátok, meghívók)</t>
  </si>
  <si>
    <t>Községgazdálk. - 066020</t>
  </si>
  <si>
    <t xml:space="preserve">f. </t>
  </si>
  <si>
    <t xml:space="preserve">g. </t>
  </si>
  <si>
    <t>052020</t>
  </si>
  <si>
    <t>096010</t>
  </si>
  <si>
    <t>Óvodatej pályázat önrész</t>
  </si>
  <si>
    <t>Műv.ház: továbbképzés díja</t>
  </si>
  <si>
    <t>Védőnő:továbbképzés díja</t>
  </si>
  <si>
    <t>011130</t>
  </si>
  <si>
    <t>Közbeszerz. (pály., ügyvéd) díj</t>
  </si>
  <si>
    <t>Biztosítási díjak</t>
  </si>
  <si>
    <t>Környezetvéd.program terv</t>
  </si>
  <si>
    <t>Jogi tevékenység, egyéb díj</t>
  </si>
  <si>
    <t>016080</t>
  </si>
  <si>
    <t xml:space="preserve">h. </t>
  </si>
  <si>
    <t>Út hitel kamata</t>
  </si>
  <si>
    <t>Traktor hitel kamata</t>
  </si>
  <si>
    <t>Működési kamat</t>
  </si>
  <si>
    <t xml:space="preserve">4. </t>
  </si>
  <si>
    <t>Ellátottak pénzbeli juttatása</t>
  </si>
  <si>
    <t>107060</t>
  </si>
  <si>
    <t xml:space="preserve"> - köztemetés</t>
  </si>
  <si>
    <t>101150</t>
  </si>
  <si>
    <t xml:space="preserve"> - 70 éven felülek csat., szemétdíj</t>
  </si>
  <si>
    <t xml:space="preserve"> - ápolási díj</t>
  </si>
  <si>
    <r>
      <t xml:space="preserve"> </t>
    </r>
    <r>
      <rPr>
        <sz val="11"/>
        <rFont val="Arial CE"/>
        <charset val="238"/>
      </rPr>
      <t>- tüzifa támogatás</t>
    </r>
  </si>
  <si>
    <t xml:space="preserve"> - Lakásfenntartási tám. </t>
  </si>
  <si>
    <t>106020</t>
  </si>
  <si>
    <t>Rendszeres szoc. segély:</t>
  </si>
  <si>
    <t xml:space="preserve"> - rendsz.szoc.segély</t>
  </si>
  <si>
    <t>105010</t>
  </si>
  <si>
    <t>Működési célú  kiadások</t>
  </si>
  <si>
    <t>5.</t>
  </si>
  <si>
    <t xml:space="preserve">a. </t>
  </si>
  <si>
    <t xml:space="preserve">Egyéb műk.célú támogatások ÁH. belülre </t>
  </si>
  <si>
    <t>Dv. orvosi ügyelet, családsegítő</t>
  </si>
  <si>
    <t xml:space="preserve">b. </t>
  </si>
  <si>
    <t>Működési célú támogatások  ÁH-on kívülre</t>
  </si>
  <si>
    <t>084031</t>
  </si>
  <si>
    <t xml:space="preserve">Visszatérítendő támog., kölcsönök ÁH. kivülre </t>
  </si>
  <si>
    <t>Kamatmentes kölcsön háztart.</t>
  </si>
  <si>
    <t xml:space="preserve">Egyéb felhalmozási kiadás </t>
  </si>
  <si>
    <t>Általános tartalék</t>
  </si>
  <si>
    <t>Céltartalék</t>
  </si>
  <si>
    <t xml:space="preserve">Költségvetési kiadások </t>
  </si>
  <si>
    <t xml:space="preserve">Finanszírozási kiadások </t>
  </si>
  <si>
    <t xml:space="preserve">II. </t>
  </si>
  <si>
    <t>4.</t>
  </si>
  <si>
    <t>III.</t>
  </si>
  <si>
    <t>Út felújítás</t>
  </si>
  <si>
    <t>Fejl.hitel kamata</t>
  </si>
  <si>
    <t>Kormányzatk hatáskör</t>
  </si>
  <si>
    <t>Bérkompenzáció</t>
  </si>
  <si>
    <t>Hitel törlesztése</t>
  </si>
  <si>
    <t>Költségtérítés (telefon)- műv.szerv.</t>
  </si>
  <si>
    <t>Betegszabadság</t>
  </si>
  <si>
    <t>Zöldterület - 066010</t>
  </si>
  <si>
    <t>Egyéb üzemelt.anyagbeszerzés</t>
  </si>
  <si>
    <t>Táppénz hozzájárulás</t>
  </si>
  <si>
    <t>Egyéb bérleti díj</t>
  </si>
  <si>
    <t>IV.</t>
  </si>
  <si>
    <t>Költségvetési szervek finanszírozása</t>
  </si>
  <si>
    <t>Beruházási Áfa</t>
  </si>
  <si>
    <t>Felújítási Áfa</t>
  </si>
  <si>
    <t>Gyermekvéd.természetb.támog.</t>
  </si>
  <si>
    <t>Rendezv.egyéb dologi kiadásai</t>
  </si>
  <si>
    <t>Kisért.tárgyi eszközök</t>
  </si>
  <si>
    <t>Karbantartás , kisjavítás</t>
  </si>
  <si>
    <t>Egyéb készlet, anyagbesz.</t>
  </si>
  <si>
    <t>6.2 melléklet</t>
  </si>
  <si>
    <t xml:space="preserve">2015. évi eredeti előirányzat </t>
  </si>
  <si>
    <t>2015.évi mód.ei.</t>
  </si>
  <si>
    <t>1.  sz. módosítás</t>
  </si>
  <si>
    <t>2015.évi 1.sz. mód.ei.</t>
  </si>
  <si>
    <t xml:space="preserve">2015. évi  1. sz. előirányzatmódosítás szöveges indokolása </t>
  </si>
  <si>
    <t>1. sz. módosítás</t>
  </si>
  <si>
    <t>2015. évi 1.sz.módosított előirányzat</t>
  </si>
  <si>
    <t xml:space="preserve">2015. évi mód.ei. </t>
  </si>
  <si>
    <t>2015.évi  mód.ei.</t>
  </si>
  <si>
    <t>2015. évi 1.sz. módosított előirányzat</t>
  </si>
  <si>
    <t xml:space="preserve">2015.évi mód.ei. </t>
  </si>
  <si>
    <t>Községgazd.: továbbképzés</t>
  </si>
  <si>
    <t>Községgazd. Alkalmi munka</t>
  </si>
  <si>
    <t>Műv.ház: megbízási díj, hangosítás</t>
  </si>
  <si>
    <t>Egyéb készlet</t>
  </si>
  <si>
    <t>Egyéb készlet (utcatábla)</t>
  </si>
  <si>
    <t>Irodaszer (nyomtató festék)</t>
  </si>
  <si>
    <t>Inform.szolgáltatás</t>
  </si>
  <si>
    <t xml:space="preserve">Telefon </t>
  </si>
  <si>
    <t>Szoftver frissítés, wifi telep.</t>
  </si>
  <si>
    <t>Önkorm.- 013350</t>
  </si>
  <si>
    <t>ASP pályázati adatmigrálás</t>
  </si>
  <si>
    <t>Gyermekétk. Köznev.intézm.</t>
  </si>
  <si>
    <t>096015</t>
  </si>
  <si>
    <t>Vásárolt élelmezés (kedvezm.)ovi</t>
  </si>
  <si>
    <t>Vásárolt élelmezés szülői bef. Ovi</t>
  </si>
  <si>
    <t>Vásárolt élelmezés (kedvezm.)isk.</t>
  </si>
  <si>
    <t>Vásárolt élelmezés szülői bef. Isk.</t>
  </si>
  <si>
    <t>Egyéb szolgált. (állatorv.)</t>
  </si>
  <si>
    <t>Konténeres szemétszállítás</t>
  </si>
  <si>
    <t>Vérvétel</t>
  </si>
  <si>
    <t>Műv.ház: Turisztikai terv</t>
  </si>
  <si>
    <t>Földmérés, telekalakítás</t>
  </si>
  <si>
    <t>Iskola 091220, 092120</t>
  </si>
  <si>
    <t>Energetikai tanúsítvány</t>
  </si>
  <si>
    <t>082091 műv.ház</t>
  </si>
  <si>
    <t>Érdekeltségnövelő pályázat önrész</t>
  </si>
  <si>
    <t>DTÖSZ befiz.</t>
  </si>
  <si>
    <t>MÖSZ tagdíj</t>
  </si>
  <si>
    <t>Éves környezeti auditálás</t>
  </si>
  <si>
    <t>Földhivatali eljárási díjak</t>
  </si>
  <si>
    <t>Jogdíjak, (falunap, házasságköt.)</t>
  </si>
  <si>
    <t>Koncessziós díj DTV.</t>
  </si>
  <si>
    <t xml:space="preserve"> - rendkívüli  segély</t>
  </si>
  <si>
    <t xml:space="preserve"> - egyéb önkormányzati segély</t>
  </si>
  <si>
    <t xml:space="preserve"> - aktív korúak ellátása (fogl.hely.)</t>
  </si>
  <si>
    <t>DÉSA</t>
  </si>
  <si>
    <t>Lakóparki ingatlan</t>
  </si>
  <si>
    <t>Kitüntetettek emlékhelye</t>
  </si>
  <si>
    <t>ASP Pályázati szám.gépek</t>
  </si>
  <si>
    <t>TSZT_Hész terv</t>
  </si>
  <si>
    <t>Iskolabusz</t>
  </si>
  <si>
    <t>Védőnő 074031</t>
  </si>
  <si>
    <t>Koncessziós díj</t>
  </si>
  <si>
    <t>Önkorm.: Rehab. foglalk.</t>
  </si>
  <si>
    <t>Szakm.szolg. Továbbképzés</t>
  </si>
  <si>
    <t>Szakm.szolgált. Továbbképzés</t>
  </si>
  <si>
    <t>Egyéb dologi kiad. Nyugd.Klub rend.</t>
  </si>
  <si>
    <t>Csana vizesblokk átcsop.</t>
  </si>
  <si>
    <t>Óvoda udvar kialakítása, árnyék.</t>
  </si>
  <si>
    <t>Szállítási szolgált.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</si>
</sst>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0"/>
      <name val="Arial CE"/>
      <family val="2"/>
      <charset val="238"/>
    </font>
    <font>
      <b/>
      <i/>
      <sz val="11"/>
      <name val="Arial CE"/>
      <charset val="238"/>
    </font>
    <font>
      <i/>
      <sz val="12"/>
      <name val="Arial CE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u/>
      <sz val="11"/>
      <name val="Arial CE"/>
      <family val="2"/>
      <charset val="238"/>
    </font>
    <font>
      <b/>
      <sz val="10"/>
      <name val="Arial CE"/>
      <charset val="238"/>
    </font>
    <font>
      <sz val="11"/>
      <color rgb="FFFF0000"/>
      <name val="Arial CE"/>
      <family val="2"/>
      <charset val="238"/>
    </font>
    <font>
      <sz val="11"/>
      <color rgb="FFC00000"/>
      <name val="Arial CE"/>
      <family val="2"/>
      <charset val="238"/>
    </font>
    <font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2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3" fontId="2" fillId="0" borderId="3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3" fontId="2" fillId="0" borderId="0" xfId="0" applyNumberFormat="1" applyFont="1" applyAlignment="1">
      <alignment vertical="center"/>
    </xf>
    <xf numFmtId="0" fontId="1" fillId="0" borderId="5" xfId="0" applyFont="1" applyBorder="1" applyAlignment="1">
      <alignment vertical="center"/>
    </xf>
    <xf numFmtId="3" fontId="2" fillId="0" borderId="0" xfId="0" applyNumberFormat="1" applyFont="1" applyBorder="1" applyAlignment="1">
      <alignment horizontal="right" vertical="center"/>
    </xf>
    <xf numFmtId="3" fontId="2" fillId="0" borderId="0" xfId="0" applyNumberFormat="1" applyFont="1" applyBorder="1" applyAlignment="1"/>
    <xf numFmtId="3" fontId="2" fillId="0" borderId="3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vertical="center" wrapText="1"/>
    </xf>
    <xf numFmtId="3" fontId="5" fillId="0" borderId="0" xfId="0" applyNumberFormat="1" applyFont="1" applyBorder="1" applyAlignment="1">
      <alignment vertical="center"/>
    </xf>
    <xf numFmtId="0" fontId="2" fillId="0" borderId="3" xfId="0" applyFont="1" applyBorder="1" applyAlignment="1">
      <alignment horizontal="left" vertical="top" wrapText="1"/>
    </xf>
    <xf numFmtId="3" fontId="2" fillId="0" borderId="6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3" fontId="11" fillId="0" borderId="0" xfId="0" applyNumberFormat="1" applyFont="1" applyAlignment="1">
      <alignment vertical="center"/>
    </xf>
    <xf numFmtId="3" fontId="13" fillId="0" borderId="0" xfId="0" applyNumberFormat="1" applyFont="1" applyAlignment="1">
      <alignment vertical="center"/>
    </xf>
    <xf numFmtId="3" fontId="2" fillId="0" borderId="2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3" fontId="2" fillId="0" borderId="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2" xfId="0" applyFont="1" applyBorder="1" applyAlignment="1">
      <alignment vertical="top" wrapText="1"/>
    </xf>
    <xf numFmtId="3" fontId="2" fillId="0" borderId="0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 wrapText="1"/>
    </xf>
    <xf numFmtId="3" fontId="2" fillId="0" borderId="7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/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 wrapText="1"/>
    </xf>
    <xf numFmtId="3" fontId="14" fillId="0" borderId="1" xfId="0" applyNumberFormat="1" applyFont="1" applyBorder="1" applyAlignment="1">
      <alignment horizontal="left" vertical="center"/>
    </xf>
    <xf numFmtId="3" fontId="5" fillId="0" borderId="3" xfId="0" applyNumberFormat="1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3" fontId="13" fillId="0" borderId="1" xfId="0" applyNumberFormat="1" applyFont="1" applyBorder="1" applyAlignment="1">
      <alignment vertical="center"/>
    </xf>
    <xf numFmtId="3" fontId="13" fillId="0" borderId="0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3" fontId="6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3" fontId="6" fillId="0" borderId="11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3" fontId="2" fillId="0" borderId="13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11" xfId="0" applyFont="1" applyBorder="1" applyAlignment="1">
      <alignment vertical="center"/>
    </xf>
    <xf numFmtId="0" fontId="7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4" xfId="0" applyFont="1" applyBorder="1" applyAlignment="1">
      <alignment vertical="center"/>
    </xf>
    <xf numFmtId="3" fontId="2" fillId="0" borderId="0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top" wrapText="1"/>
    </xf>
    <xf numFmtId="3" fontId="5" fillId="0" borderId="5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3" fontId="1" fillId="0" borderId="1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15" fillId="0" borderId="9" xfId="0" applyFont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8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right" vertical="center" wrapText="1"/>
    </xf>
    <xf numFmtId="0" fontId="11" fillId="0" borderId="13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3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6" fillId="0" borderId="20" xfId="0" applyNumberFormat="1" applyFont="1" applyBorder="1" applyAlignment="1">
      <alignment horizontal="center" vertical="center"/>
    </xf>
    <xf numFmtId="3" fontId="2" fillId="0" borderId="21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6" fillId="0" borderId="23" xfId="0" applyNumberFormat="1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left" vertical="center"/>
    </xf>
    <xf numFmtId="3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vertical="center" wrapText="1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5" fillId="0" borderId="22" xfId="0" applyFont="1" applyBorder="1" applyAlignment="1">
      <alignment horizontal="right" vertical="center"/>
    </xf>
    <xf numFmtId="3" fontId="2" fillId="0" borderId="22" xfId="0" applyNumberFormat="1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2" fillId="0" borderId="22" xfId="0" applyFont="1" applyBorder="1" applyAlignment="1">
      <alignment horizontal="right" vertical="center"/>
    </xf>
    <xf numFmtId="3" fontId="2" fillId="0" borderId="21" xfId="0" applyNumberFormat="1" applyFont="1" applyBorder="1" applyAlignment="1">
      <alignment vertical="center"/>
    </xf>
    <xf numFmtId="3" fontId="2" fillId="0" borderId="22" xfId="0" applyNumberFormat="1" applyFont="1" applyBorder="1" applyAlignment="1">
      <alignment horizontal="right" vertical="center"/>
    </xf>
    <xf numFmtId="3" fontId="2" fillId="0" borderId="22" xfId="0" applyNumberFormat="1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3" fontId="5" fillId="0" borderId="22" xfId="0" applyNumberFormat="1" applyFont="1" applyBorder="1" applyAlignment="1">
      <alignment vertical="center"/>
    </xf>
    <xf numFmtId="3" fontId="6" fillId="0" borderId="27" xfId="0" applyNumberFormat="1" applyFont="1" applyBorder="1" applyAlignment="1">
      <alignment horizontal="center" vertical="center" wrapText="1"/>
    </xf>
    <xf numFmtId="3" fontId="2" fillId="0" borderId="28" xfId="0" applyNumberFormat="1" applyFont="1" applyBorder="1" applyAlignment="1">
      <alignment horizontal="center" vertical="center"/>
    </xf>
    <xf numFmtId="3" fontId="6" fillId="0" borderId="29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3" fontId="6" fillId="0" borderId="25" xfId="0" applyNumberFormat="1" applyFont="1" applyBorder="1" applyAlignment="1">
      <alignment vertical="center"/>
    </xf>
    <xf numFmtId="3" fontId="6" fillId="0" borderId="30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center" wrapText="1"/>
    </xf>
    <xf numFmtId="0" fontId="15" fillId="0" borderId="4" xfId="0" applyFont="1" applyBorder="1" applyAlignment="1">
      <alignment vertical="center"/>
    </xf>
    <xf numFmtId="3" fontId="2" fillId="0" borderId="18" xfId="0" applyNumberFormat="1" applyFont="1" applyBorder="1" applyAlignment="1">
      <alignment vertical="center"/>
    </xf>
    <xf numFmtId="3" fontId="2" fillId="0" borderId="18" xfId="0" applyNumberFormat="1" applyFont="1" applyBorder="1" applyAlignment="1">
      <alignment horizontal="left" vertical="center" wrapText="1"/>
    </xf>
    <xf numFmtId="3" fontId="2" fillId="0" borderId="18" xfId="0" applyNumberFormat="1" applyFont="1" applyBorder="1" applyAlignment="1">
      <alignment vertical="center" wrapText="1"/>
    </xf>
    <xf numFmtId="3" fontId="2" fillId="0" borderId="18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vertical="center"/>
    </xf>
    <xf numFmtId="3" fontId="2" fillId="0" borderId="13" xfId="0" applyNumberFormat="1" applyFont="1" applyBorder="1" applyAlignment="1">
      <alignment horizontal="left" vertical="center" wrapText="1"/>
    </xf>
    <xf numFmtId="3" fontId="2" fillId="0" borderId="13" xfId="0" applyNumberFormat="1" applyFont="1" applyBorder="1" applyAlignment="1">
      <alignment vertical="center" wrapText="1"/>
    </xf>
    <xf numFmtId="3" fontId="2" fillId="0" borderId="13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7" fillId="0" borderId="3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3" fontId="2" fillId="0" borderId="18" xfId="0" applyNumberFormat="1" applyFont="1" applyBorder="1" applyAlignment="1">
      <alignment horizontal="left" vertical="center"/>
    </xf>
    <xf numFmtId="3" fontId="2" fillId="0" borderId="18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 vertical="center"/>
    </xf>
    <xf numFmtId="0" fontId="2" fillId="0" borderId="14" xfId="0" applyFont="1" applyBorder="1" applyAlignment="1">
      <alignment vertical="top" wrapText="1"/>
    </xf>
    <xf numFmtId="0" fontId="2" fillId="0" borderId="33" xfId="0" applyFont="1" applyBorder="1" applyAlignment="1">
      <alignment vertical="center"/>
    </xf>
    <xf numFmtId="0" fontId="1" fillId="0" borderId="33" xfId="0" applyFont="1" applyBorder="1" applyAlignment="1">
      <alignment horizontal="left" vertical="center"/>
    </xf>
    <xf numFmtId="3" fontId="1" fillId="0" borderId="33" xfId="0" applyNumberFormat="1" applyFont="1" applyBorder="1" applyAlignment="1">
      <alignment horizontal="center" vertical="center"/>
    </xf>
    <xf numFmtId="3" fontId="6" fillId="0" borderId="33" xfId="0" applyNumberFormat="1" applyFont="1" applyBorder="1" applyAlignment="1">
      <alignment horizontal="center" vertical="center"/>
    </xf>
    <xf numFmtId="3" fontId="6" fillId="0" borderId="34" xfId="0" applyNumberFormat="1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3" fontId="6" fillId="0" borderId="1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3" fontId="6" fillId="0" borderId="4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0" fontId="12" fillId="0" borderId="36" xfId="0" applyFont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/>
    </xf>
    <xf numFmtId="3" fontId="6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2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3" fontId="2" fillId="0" borderId="0" xfId="0" applyNumberFormat="1" applyFont="1" applyBorder="1" applyAlignment="1">
      <alignment horizontal="right"/>
    </xf>
    <xf numFmtId="3" fontId="6" fillId="0" borderId="37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right" vertical="top" wrapText="1"/>
    </xf>
    <xf numFmtId="3" fontId="6" fillId="0" borderId="27" xfId="0" applyNumberFormat="1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left" vertical="center"/>
    </xf>
    <xf numFmtId="3" fontId="17" fillId="0" borderId="22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vertical="center" wrapText="1"/>
    </xf>
    <xf numFmtId="3" fontId="17" fillId="0" borderId="0" xfId="0" applyNumberFormat="1" applyFont="1" applyBorder="1" applyAlignment="1">
      <alignment vertical="center" wrapText="1"/>
    </xf>
    <xf numFmtId="0" fontId="6" fillId="0" borderId="2" xfId="0" applyFont="1" applyBorder="1" applyAlignment="1">
      <alignment horizontal="left" vertical="top" wrapText="1"/>
    </xf>
    <xf numFmtId="3" fontId="6" fillId="0" borderId="4" xfId="0" applyNumberFormat="1" applyFont="1" applyBorder="1" applyAlignment="1">
      <alignment horizontal="center" vertical="center"/>
    </xf>
    <xf numFmtId="0" fontId="0" fillId="0" borderId="38" xfId="0" applyBorder="1" applyAlignment="1">
      <alignment vertical="center"/>
    </xf>
    <xf numFmtId="3" fontId="6" fillId="0" borderId="5" xfId="0" applyNumberFormat="1" applyFont="1" applyBorder="1" applyAlignment="1">
      <alignment vertical="center" wrapText="1"/>
    </xf>
    <xf numFmtId="16" fontId="15" fillId="0" borderId="5" xfId="0" applyNumberFormat="1" applyFont="1" applyBorder="1" applyAlignment="1">
      <alignment horizontal="left" vertical="center"/>
    </xf>
    <xf numFmtId="16" fontId="11" fillId="0" borderId="9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9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top"/>
    </xf>
    <xf numFmtId="49" fontId="5" fillId="0" borderId="2" xfId="0" applyNumberFormat="1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 wrapText="1"/>
    </xf>
    <xf numFmtId="0" fontId="5" fillId="0" borderId="5" xfId="0" applyFont="1" applyBorder="1" applyAlignment="1">
      <alignment vertical="center"/>
    </xf>
    <xf numFmtId="0" fontId="5" fillId="0" borderId="10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left" vertical="center"/>
    </xf>
    <xf numFmtId="3" fontId="2" fillId="0" borderId="28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wrapText="1"/>
    </xf>
    <xf numFmtId="49" fontId="2" fillId="0" borderId="3" xfId="0" applyNumberFormat="1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/>
    </xf>
    <xf numFmtId="0" fontId="2" fillId="0" borderId="30" xfId="0" applyFont="1" applyBorder="1" applyAlignment="1">
      <alignment horizontal="right" vertical="center"/>
    </xf>
    <xf numFmtId="0" fontId="2" fillId="0" borderId="28" xfId="0" applyFont="1" applyBorder="1" applyAlignment="1">
      <alignment horizontal="right" vertical="center"/>
    </xf>
    <xf numFmtId="0" fontId="2" fillId="0" borderId="30" xfId="0" applyFont="1" applyBorder="1" applyAlignment="1">
      <alignment horizontal="right" vertical="center" wrapText="1"/>
    </xf>
    <xf numFmtId="0" fontId="2" fillId="0" borderId="28" xfId="0" applyFont="1" applyBorder="1" applyAlignment="1">
      <alignment horizontal="right" vertical="center" wrapText="1"/>
    </xf>
    <xf numFmtId="0" fontId="2" fillId="0" borderId="37" xfId="0" applyFont="1" applyBorder="1" applyAlignment="1">
      <alignment horizontal="right" vertical="center" wrapText="1"/>
    </xf>
    <xf numFmtId="3" fontId="5" fillId="0" borderId="29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3" fontId="2" fillId="0" borderId="4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right" vertical="center"/>
    </xf>
    <xf numFmtId="49" fontId="6" fillId="0" borderId="2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3" fontId="6" fillId="0" borderId="10" xfId="0" applyNumberFormat="1" applyFont="1" applyBorder="1" applyAlignment="1">
      <alignment horizontal="right" vertical="center" wrapText="1"/>
    </xf>
    <xf numFmtId="0" fontId="6" fillId="0" borderId="14" xfId="0" applyFont="1" applyBorder="1" applyAlignment="1">
      <alignment horizontal="left" vertical="top" wrapText="1"/>
    </xf>
    <xf numFmtId="49" fontId="2" fillId="0" borderId="0" xfId="0" applyNumberFormat="1" applyFont="1" applyAlignment="1">
      <alignment horizontal="left" vertical="center"/>
    </xf>
    <xf numFmtId="3" fontId="2" fillId="0" borderId="11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top" wrapText="1"/>
    </xf>
    <xf numFmtId="3" fontId="2" fillId="0" borderId="30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left" vertical="top" wrapText="1"/>
    </xf>
    <xf numFmtId="3" fontId="2" fillId="0" borderId="5" xfId="0" applyNumberFormat="1" applyFont="1" applyBorder="1" applyAlignment="1">
      <alignment horizontal="left" vertical="center"/>
    </xf>
    <xf numFmtId="3" fontId="5" fillId="0" borderId="10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3" fontId="5" fillId="0" borderId="0" xfId="0" applyNumberFormat="1" applyFont="1" applyBorder="1" applyAlignment="1">
      <alignment horizontal="right" vertical="center"/>
    </xf>
    <xf numFmtId="3" fontId="5" fillId="0" borderId="9" xfId="0" applyNumberFormat="1" applyFont="1" applyBorder="1" applyAlignment="1">
      <alignment horizontal="right" vertical="center"/>
    </xf>
    <xf numFmtId="3" fontId="5" fillId="0" borderId="11" xfId="0" applyNumberFormat="1" applyFont="1" applyBorder="1" applyAlignment="1">
      <alignment horizontal="right" vertical="center"/>
    </xf>
    <xf numFmtId="3" fontId="5" fillId="0" borderId="30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0" fontId="6" fillId="0" borderId="41" xfId="0" applyFont="1" applyBorder="1" applyAlignment="1">
      <alignment vertical="center"/>
    </xf>
    <xf numFmtId="3" fontId="5" fillId="0" borderId="28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vertical="center"/>
    </xf>
    <xf numFmtId="0" fontId="6" fillId="0" borderId="3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3" fontId="2" fillId="0" borderId="37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top"/>
    </xf>
    <xf numFmtId="3" fontId="17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0" fontId="17" fillId="0" borderId="2" xfId="0" applyFont="1" applyBorder="1" applyAlignment="1">
      <alignment horizontal="right" vertical="center" wrapText="1"/>
    </xf>
    <xf numFmtId="3" fontId="2" fillId="0" borderId="4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22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/>
    </xf>
    <xf numFmtId="3" fontId="2" fillId="0" borderId="29" xfId="0" applyNumberFormat="1" applyFont="1" applyBorder="1" applyAlignment="1">
      <alignment horizontal="right" vertical="center"/>
    </xf>
    <xf numFmtId="3" fontId="2" fillId="0" borderId="29" xfId="0" applyNumberFormat="1" applyFont="1" applyBorder="1" applyAlignment="1">
      <alignment horizontal="center" vertical="center"/>
    </xf>
    <xf numFmtId="3" fontId="5" fillId="0" borderId="37" xfId="0" applyNumberFormat="1" applyFont="1" applyBorder="1" applyAlignment="1">
      <alignment horizontal="right" vertical="center"/>
    </xf>
    <xf numFmtId="3" fontId="1" fillId="0" borderId="11" xfId="0" applyNumberFormat="1" applyFont="1" applyBorder="1" applyAlignment="1">
      <alignment horizontal="center" vertical="center" wrapText="1"/>
    </xf>
    <xf numFmtId="3" fontId="2" fillId="0" borderId="40" xfId="0" applyNumberFormat="1" applyFont="1" applyBorder="1" applyAlignment="1">
      <alignment horizontal="right" vertical="center"/>
    </xf>
    <xf numFmtId="3" fontId="1" fillId="0" borderId="27" xfId="0" applyNumberFormat="1" applyFont="1" applyBorder="1" applyAlignment="1">
      <alignment horizontal="center" vertical="center"/>
    </xf>
    <xf numFmtId="0" fontId="2" fillId="0" borderId="43" xfId="0" applyFont="1" applyBorder="1" applyAlignment="1">
      <alignment horizontal="right" vertical="center" wrapText="1"/>
    </xf>
    <xf numFmtId="3" fontId="6" fillId="0" borderId="5" xfId="0" applyNumberFormat="1" applyFont="1" applyBorder="1" applyAlignment="1">
      <alignment horizontal="center" vertical="center"/>
    </xf>
    <xf numFmtId="3" fontId="6" fillId="0" borderId="14" xfId="0" applyNumberFormat="1" applyFont="1" applyBorder="1" applyAlignment="1">
      <alignment horizontal="center" vertical="center"/>
    </xf>
    <xf numFmtId="3" fontId="1" fillId="0" borderId="29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/>
    </xf>
    <xf numFmtId="3" fontId="2" fillId="0" borderId="28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3" fontId="5" fillId="0" borderId="22" xfId="0" applyNumberFormat="1" applyFont="1" applyBorder="1" applyAlignment="1">
      <alignment horizontal="right" vertical="center"/>
    </xf>
    <xf numFmtId="3" fontId="5" fillId="0" borderId="37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/>
    </xf>
    <xf numFmtId="3" fontId="2" fillId="0" borderId="5" xfId="0" applyNumberFormat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 wrapText="1"/>
    </xf>
    <xf numFmtId="0" fontId="7" fillId="0" borderId="58" xfId="0" applyFont="1" applyBorder="1" applyAlignment="1">
      <alignment horizontal="center" vertical="center" wrapText="1"/>
    </xf>
    <xf numFmtId="3" fontId="6" fillId="0" borderId="11" xfId="0" applyNumberFormat="1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12" fillId="0" borderId="24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vertical="center" wrapText="1"/>
    </xf>
    <xf numFmtId="0" fontId="0" fillId="0" borderId="38" xfId="0" applyBorder="1" applyAlignment="1">
      <alignment vertical="center"/>
    </xf>
    <xf numFmtId="3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/>
    </xf>
    <xf numFmtId="3" fontId="1" fillId="0" borderId="33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3" fontId="6" fillId="0" borderId="21" xfId="0" applyNumberFormat="1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/>
    </xf>
    <xf numFmtId="3" fontId="6" fillId="0" borderId="23" xfId="0" applyNumberFormat="1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3" fontId="5" fillId="0" borderId="23" xfId="0" applyNumberFormat="1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12" fillId="0" borderId="27" xfId="0" applyNumberFormat="1" applyFont="1" applyBorder="1" applyAlignment="1">
      <alignment horizontal="center" vertical="center" wrapText="1"/>
    </xf>
    <xf numFmtId="3" fontId="12" fillId="0" borderId="53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3" fontId="6" fillId="0" borderId="38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2" xfId="0" applyNumberFormat="1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3" fontId="6" fillId="0" borderId="38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19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1" fillId="0" borderId="5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3" fontId="1" fillId="0" borderId="16" xfId="0" applyNumberFormat="1" applyFont="1" applyBorder="1" applyAlignment="1">
      <alignment horizontal="center" vertical="center"/>
    </xf>
    <xf numFmtId="3" fontId="1" fillId="0" borderId="61" xfId="0" applyNumberFormat="1" applyFont="1" applyBorder="1" applyAlignment="1">
      <alignment horizontal="center" vertical="center"/>
    </xf>
    <xf numFmtId="3" fontId="0" fillId="0" borderId="11" xfId="0" applyNumberFormat="1" applyFont="1" applyBorder="1" applyAlignment="1">
      <alignment horizontal="center" vertical="center"/>
    </xf>
    <xf numFmtId="3" fontId="0" fillId="0" borderId="10" xfId="0" applyNumberFormat="1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3" fontId="2" fillId="0" borderId="12" xfId="0" applyNumberFormat="1" applyFont="1" applyBorder="1" applyAlignment="1">
      <alignment horizontal="center" vertical="center"/>
    </xf>
    <xf numFmtId="3" fontId="6" fillId="0" borderId="1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/>
    </xf>
    <xf numFmtId="3" fontId="2" fillId="0" borderId="54" xfId="0" applyNumberFormat="1" applyFont="1" applyBorder="1" applyAlignment="1">
      <alignment horizontal="center" vertical="center"/>
    </xf>
    <xf numFmtId="3" fontId="12" fillId="0" borderId="26" xfId="0" applyNumberFormat="1" applyFont="1" applyBorder="1" applyAlignment="1">
      <alignment horizontal="center" vertical="center" wrapText="1"/>
    </xf>
    <xf numFmtId="3" fontId="12" fillId="0" borderId="5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/>
    </xf>
    <xf numFmtId="0" fontId="7" fillId="0" borderId="36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52" xfId="0" applyFont="1" applyBorder="1" applyAlignment="1">
      <alignment horizontal="center" vertical="center" wrapText="1"/>
    </xf>
    <xf numFmtId="3" fontId="2" fillId="0" borderId="23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3" fontId="1" fillId="0" borderId="23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22" xfId="0" applyNumberFormat="1" applyFont="1" applyBorder="1" applyAlignment="1">
      <alignment horizontal="right" vertical="center" wrapText="1"/>
    </xf>
    <xf numFmtId="3" fontId="6" fillId="0" borderId="14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 wrapText="1"/>
    </xf>
    <xf numFmtId="3" fontId="2" fillId="0" borderId="5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99"/>
  <sheetViews>
    <sheetView tabSelected="1" view="pageBreakPreview" topLeftCell="A292" zoomScaleNormal="100" zoomScaleSheetLayoutView="100" workbookViewId="0">
      <selection activeCell="H175" sqref="H175"/>
    </sheetView>
  </sheetViews>
  <sheetFormatPr defaultColWidth="8.85546875" defaultRowHeight="14.25" x14ac:dyDescent="0.2"/>
  <cols>
    <col min="1" max="1" width="4.7109375" style="38" customWidth="1"/>
    <col min="2" max="2" width="29.5703125" style="91" customWidth="1"/>
    <col min="3" max="3" width="34" style="9" customWidth="1"/>
    <col min="4" max="4" width="9.5703125" style="9" customWidth="1"/>
    <col min="5" max="5" width="23.140625" style="9" customWidth="1"/>
    <col min="6" max="6" width="25.7109375" style="9" customWidth="1"/>
    <col min="7" max="7" width="15.7109375" style="9" hidden="1" customWidth="1"/>
    <col min="8" max="8" width="23" style="9" customWidth="1"/>
    <col min="9" max="9" width="17.28515625" style="42" customWidth="1"/>
    <col min="10" max="10" width="3.140625" style="16" customWidth="1"/>
    <col min="11" max="16384" width="8.85546875" style="16"/>
  </cols>
  <sheetData>
    <row r="1" spans="1:9" ht="10.5" customHeight="1" x14ac:dyDescent="0.2">
      <c r="A1" s="36"/>
      <c r="B1" s="157"/>
      <c r="C1" s="29"/>
      <c r="D1" s="29"/>
      <c r="E1" s="29"/>
      <c r="F1" s="29"/>
      <c r="G1" s="29"/>
      <c r="H1" s="368"/>
      <c r="I1" s="368"/>
    </row>
    <row r="2" spans="1:9" ht="18.75" customHeight="1" x14ac:dyDescent="0.2">
      <c r="A2" s="369" t="s">
        <v>30</v>
      </c>
      <c r="B2" s="369"/>
      <c r="C2" s="369"/>
      <c r="D2" s="369"/>
      <c r="E2" s="369"/>
      <c r="F2" s="369"/>
      <c r="G2" s="369"/>
      <c r="H2" s="369"/>
      <c r="I2" s="369"/>
    </row>
    <row r="3" spans="1:9" ht="12" customHeight="1" x14ac:dyDescent="0.2">
      <c r="A3" s="37"/>
      <c r="B3" s="157"/>
      <c r="C3" s="21"/>
      <c r="D3" s="21"/>
      <c r="E3" s="21"/>
      <c r="F3" s="21"/>
      <c r="G3" s="21"/>
      <c r="H3" s="21"/>
      <c r="I3" s="310" t="s">
        <v>203</v>
      </c>
    </row>
    <row r="4" spans="1:9" ht="18.75" customHeight="1" x14ac:dyDescent="0.2">
      <c r="A4" s="370" t="s">
        <v>208</v>
      </c>
      <c r="B4" s="370"/>
      <c r="C4" s="370"/>
      <c r="D4" s="370"/>
      <c r="E4" s="370"/>
      <c r="F4" s="370"/>
      <c r="G4" s="370"/>
      <c r="H4" s="370"/>
      <c r="I4" s="370"/>
    </row>
    <row r="5" spans="1:9" ht="17.25" customHeight="1" thickBot="1" x14ac:dyDescent="0.25">
      <c r="A5" s="371" t="s">
        <v>49</v>
      </c>
      <c r="B5" s="371"/>
      <c r="C5" s="371"/>
      <c r="D5" s="371"/>
      <c r="E5" s="371"/>
      <c r="F5" s="371"/>
      <c r="G5" s="371"/>
      <c r="H5" s="371"/>
      <c r="I5" s="371"/>
    </row>
    <row r="6" spans="1:9" s="31" customFormat="1" ht="21.75" customHeight="1" thickBot="1" x14ac:dyDescent="0.25">
      <c r="A6" s="372" t="s">
        <v>2</v>
      </c>
      <c r="B6" s="373"/>
      <c r="C6" s="373"/>
      <c r="D6" s="373"/>
      <c r="E6" s="373"/>
      <c r="F6" s="373"/>
      <c r="G6" s="373"/>
      <c r="H6" s="373"/>
      <c r="I6" s="374"/>
    </row>
    <row r="7" spans="1:9" s="32" customFormat="1" ht="17.25" customHeight="1" thickBot="1" x14ac:dyDescent="0.25">
      <c r="A7" s="311" t="s">
        <v>0</v>
      </c>
      <c r="B7" s="375"/>
      <c r="C7" s="376" t="s">
        <v>204</v>
      </c>
      <c r="D7" s="377"/>
      <c r="E7" s="380" t="s">
        <v>205</v>
      </c>
      <c r="F7" s="323" t="s">
        <v>206</v>
      </c>
      <c r="G7" s="323"/>
      <c r="H7" s="323"/>
      <c r="I7" s="354" t="s">
        <v>207</v>
      </c>
    </row>
    <row r="8" spans="1:9" s="32" customFormat="1" ht="19.5" customHeight="1" thickBot="1" x14ac:dyDescent="0.25">
      <c r="A8" s="313"/>
      <c r="B8" s="331"/>
      <c r="C8" s="378"/>
      <c r="D8" s="379"/>
      <c r="E8" s="381"/>
      <c r="F8" s="195" t="s">
        <v>31</v>
      </c>
      <c r="G8" s="332" t="s">
        <v>32</v>
      </c>
      <c r="H8" s="332"/>
      <c r="I8" s="355"/>
    </row>
    <row r="9" spans="1:9" s="10" customFormat="1" ht="27.75" customHeight="1" x14ac:dyDescent="0.2">
      <c r="A9" s="90" t="s">
        <v>1</v>
      </c>
      <c r="B9" s="158" t="s">
        <v>18</v>
      </c>
      <c r="C9" s="382">
        <f>SUM(C10+C47+C52+C217+C237)</f>
        <v>217345</v>
      </c>
      <c r="D9" s="383"/>
      <c r="E9" s="109">
        <f>SUM(E10+E47+E52+E217+E237)</f>
        <v>217345</v>
      </c>
      <c r="F9" s="308">
        <f>SUM(F10+F47+F52+F217+F237)</f>
        <v>1889</v>
      </c>
      <c r="G9" s="366">
        <f>SUM(G10+G47+G52+G217+G237)</f>
        <v>7037</v>
      </c>
      <c r="H9" s="367"/>
      <c r="I9" s="295">
        <f>SUM(E9:F9:G9)</f>
        <v>226271</v>
      </c>
    </row>
    <row r="10" spans="1:9" s="80" customFormat="1" ht="27.75" customHeight="1" x14ac:dyDescent="0.2">
      <c r="A10" s="224" t="s">
        <v>7</v>
      </c>
      <c r="B10" s="159" t="s">
        <v>3</v>
      </c>
      <c r="C10" s="343">
        <f>SUM(C11+C36)</f>
        <v>50545</v>
      </c>
      <c r="D10" s="391"/>
      <c r="E10" s="97">
        <f>SUM(E11+E36)</f>
        <v>50545</v>
      </c>
      <c r="F10" s="96">
        <f>SUM(F11+F36)</f>
        <v>272</v>
      </c>
      <c r="G10" s="96">
        <f>SUM(G11+G36)</f>
        <v>230</v>
      </c>
      <c r="H10" s="96">
        <f>SUM(G11+G36)</f>
        <v>230</v>
      </c>
      <c r="I10" s="152">
        <f>SUM(I11+I36)</f>
        <v>51047</v>
      </c>
    </row>
    <row r="11" spans="1:9" s="10" customFormat="1" ht="19.5" customHeight="1" x14ac:dyDescent="0.2">
      <c r="A11" s="225" t="s">
        <v>100</v>
      </c>
      <c r="B11" s="388" t="s">
        <v>19</v>
      </c>
      <c r="C11" s="352">
        <f>SUM(D13:D35)</f>
        <v>49559</v>
      </c>
      <c r="D11" s="390"/>
      <c r="E11" s="99">
        <f>SUM(E13:E35)</f>
        <v>49559</v>
      </c>
      <c r="F11" s="307">
        <f>SUM(F12:F35)</f>
        <v>272</v>
      </c>
      <c r="G11" s="352">
        <f>SUM(H12:H35)</f>
        <v>230</v>
      </c>
      <c r="H11" s="359"/>
      <c r="I11" s="291">
        <f>SUM(I13:I35)</f>
        <v>50061</v>
      </c>
    </row>
    <row r="12" spans="1:9" s="10" customFormat="1" ht="17.25" customHeight="1" x14ac:dyDescent="0.2">
      <c r="A12" s="53"/>
      <c r="B12" s="389"/>
      <c r="C12" s="1" t="s">
        <v>33</v>
      </c>
      <c r="D12" s="44"/>
      <c r="E12" s="18"/>
      <c r="F12" s="1"/>
      <c r="G12" s="1"/>
      <c r="H12" s="294"/>
      <c r="I12" s="265"/>
    </row>
    <row r="13" spans="1:9" s="10" customFormat="1" ht="17.25" customHeight="1" x14ac:dyDescent="0.2">
      <c r="A13" s="53"/>
      <c r="B13" s="231" t="s">
        <v>53</v>
      </c>
      <c r="C13" s="1" t="s">
        <v>54</v>
      </c>
      <c r="D13" s="20">
        <v>4689</v>
      </c>
      <c r="E13" s="18">
        <v>4689</v>
      </c>
      <c r="F13" s="1"/>
      <c r="G13" s="1"/>
      <c r="H13" s="18"/>
      <c r="I13" s="241">
        <f>SUM(E13:H13)</f>
        <v>4689</v>
      </c>
    </row>
    <row r="14" spans="1:9" s="10" customFormat="1" ht="17.25" customHeight="1" x14ac:dyDescent="0.2">
      <c r="A14" s="53"/>
      <c r="B14" s="230" t="s">
        <v>55</v>
      </c>
      <c r="C14" s="1" t="s">
        <v>56</v>
      </c>
      <c r="D14" s="20">
        <v>1636</v>
      </c>
      <c r="E14" s="18">
        <v>1636</v>
      </c>
      <c r="F14" s="1"/>
      <c r="G14" s="1"/>
      <c r="H14" s="18"/>
      <c r="I14" s="241">
        <f>SUM(E14:H14)</f>
        <v>1636</v>
      </c>
    </row>
    <row r="15" spans="1:9" s="10" customFormat="1" ht="17.25" customHeight="1" x14ac:dyDescent="0.2">
      <c r="A15" s="53"/>
      <c r="B15" s="230" t="s">
        <v>57</v>
      </c>
      <c r="C15" s="1" t="s">
        <v>58</v>
      </c>
      <c r="D15" s="20">
        <v>4734</v>
      </c>
      <c r="E15" s="18">
        <v>4734</v>
      </c>
      <c r="F15" s="1"/>
      <c r="G15" s="1"/>
      <c r="H15" s="18"/>
      <c r="I15" s="241">
        <f>SUM(E15:H15)</f>
        <v>4734</v>
      </c>
    </row>
    <row r="16" spans="1:9" s="10" customFormat="1" ht="17.25" customHeight="1" x14ac:dyDescent="0.2">
      <c r="A16" s="53"/>
      <c r="B16" s="232" t="s">
        <v>60</v>
      </c>
      <c r="C16" s="1" t="s">
        <v>59</v>
      </c>
      <c r="D16" s="20">
        <v>5196</v>
      </c>
      <c r="E16" s="18">
        <v>5196</v>
      </c>
      <c r="F16" s="1"/>
      <c r="G16" s="1"/>
      <c r="H16" s="18"/>
      <c r="I16" s="241">
        <f t="shared" ref="I16:I35" si="0">SUM(E16:H16)</f>
        <v>5196</v>
      </c>
    </row>
    <row r="17" spans="1:10" s="10" customFormat="1" ht="17.25" customHeight="1" x14ac:dyDescent="0.2">
      <c r="A17" s="53"/>
      <c r="B17" s="232" t="s">
        <v>62</v>
      </c>
      <c r="C17" s="1" t="s">
        <v>61</v>
      </c>
      <c r="D17" s="20">
        <v>2600</v>
      </c>
      <c r="E17" s="18">
        <v>2600</v>
      </c>
      <c r="F17" s="1"/>
      <c r="G17" s="1"/>
      <c r="H17" s="18"/>
      <c r="I17" s="241">
        <f t="shared" si="0"/>
        <v>2600</v>
      </c>
    </row>
    <row r="18" spans="1:10" s="10" customFormat="1" ht="17.25" customHeight="1" x14ac:dyDescent="0.2">
      <c r="A18" s="53"/>
      <c r="B18" s="232" t="s">
        <v>63</v>
      </c>
      <c r="C18" s="1" t="s">
        <v>64</v>
      </c>
      <c r="D18" s="20">
        <v>3995</v>
      </c>
      <c r="E18" s="18">
        <v>3995</v>
      </c>
      <c r="F18" s="1"/>
      <c r="G18" s="1"/>
      <c r="H18" s="18"/>
      <c r="I18" s="241">
        <f t="shared" si="0"/>
        <v>3995</v>
      </c>
    </row>
    <row r="19" spans="1:10" s="10" customFormat="1" ht="17.25" customHeight="1" x14ac:dyDescent="0.2">
      <c r="A19" s="53"/>
      <c r="B19" s="232" t="s">
        <v>65</v>
      </c>
      <c r="C19" s="1" t="s">
        <v>66</v>
      </c>
      <c r="D19" s="20">
        <v>3393</v>
      </c>
      <c r="E19" s="18">
        <v>3393</v>
      </c>
      <c r="F19" s="1"/>
      <c r="G19" s="1"/>
      <c r="H19" s="18"/>
      <c r="I19" s="241">
        <f t="shared" si="0"/>
        <v>3393</v>
      </c>
    </row>
    <row r="20" spans="1:10" s="10" customFormat="1" ht="17.25" customHeight="1" x14ac:dyDescent="0.2">
      <c r="A20" s="53"/>
      <c r="B20" s="232" t="s">
        <v>67</v>
      </c>
      <c r="C20" s="1" t="s">
        <v>68</v>
      </c>
      <c r="D20" s="20">
        <v>5713</v>
      </c>
      <c r="E20" s="18">
        <v>5713</v>
      </c>
      <c r="F20" s="1"/>
      <c r="G20" s="1"/>
      <c r="H20" s="18"/>
      <c r="I20" s="241">
        <f t="shared" si="0"/>
        <v>5713</v>
      </c>
    </row>
    <row r="21" spans="1:10" s="10" customFormat="1" ht="17.25" customHeight="1" x14ac:dyDescent="0.2">
      <c r="A21" s="53"/>
      <c r="B21" s="232"/>
      <c r="C21" s="1"/>
      <c r="D21" s="20"/>
      <c r="E21" s="18"/>
      <c r="F21" s="1"/>
      <c r="G21" s="1"/>
      <c r="H21" s="18"/>
      <c r="I21" s="241">
        <f t="shared" si="0"/>
        <v>0</v>
      </c>
    </row>
    <row r="22" spans="1:10" s="10" customFormat="1" ht="17.25" customHeight="1" x14ac:dyDescent="0.2">
      <c r="A22" s="53"/>
      <c r="B22" s="232" t="s">
        <v>69</v>
      </c>
      <c r="C22" s="1" t="s">
        <v>70</v>
      </c>
      <c r="D22" s="20">
        <v>552</v>
      </c>
      <c r="E22" s="18">
        <v>552</v>
      </c>
      <c r="F22" s="1"/>
      <c r="G22" s="1"/>
      <c r="H22" s="18"/>
      <c r="I22" s="241">
        <f t="shared" si="0"/>
        <v>552</v>
      </c>
    </row>
    <row r="23" spans="1:10" s="10" customFormat="1" ht="17.25" customHeight="1" x14ac:dyDescent="0.2">
      <c r="A23" s="53"/>
      <c r="B23" s="232" t="s">
        <v>142</v>
      </c>
      <c r="C23" s="1" t="s">
        <v>258</v>
      </c>
      <c r="D23" s="20"/>
      <c r="E23" s="18"/>
      <c r="F23" s="1"/>
      <c r="G23" s="1"/>
      <c r="H23" s="18">
        <v>360</v>
      </c>
      <c r="I23" s="241">
        <f t="shared" si="0"/>
        <v>360</v>
      </c>
    </row>
    <row r="24" spans="1:10" s="10" customFormat="1" ht="17.25" customHeight="1" x14ac:dyDescent="0.2">
      <c r="A24" s="53"/>
      <c r="B24" s="232" t="s">
        <v>71</v>
      </c>
      <c r="C24" s="1" t="s">
        <v>72</v>
      </c>
      <c r="D24" s="20">
        <v>15294</v>
      </c>
      <c r="E24" s="18">
        <v>15294</v>
      </c>
      <c r="F24" s="1"/>
      <c r="G24" s="1"/>
      <c r="H24" s="18"/>
      <c r="I24" s="241">
        <f t="shared" si="0"/>
        <v>15294</v>
      </c>
    </row>
    <row r="25" spans="1:10" s="10" customFormat="1" ht="17.25" customHeight="1" x14ac:dyDescent="0.2">
      <c r="A25" s="53"/>
      <c r="B25" s="232"/>
      <c r="C25" s="1" t="s">
        <v>186</v>
      </c>
      <c r="D25" s="20"/>
      <c r="E25" s="18"/>
      <c r="F25" s="1">
        <v>272</v>
      </c>
      <c r="G25" s="1"/>
      <c r="H25" s="18"/>
      <c r="I25" s="241">
        <f t="shared" si="0"/>
        <v>272</v>
      </c>
    </row>
    <row r="26" spans="1:10" s="10" customFormat="1" ht="17.25" customHeight="1" x14ac:dyDescent="0.2">
      <c r="A26" s="53"/>
      <c r="B26" s="232"/>
      <c r="C26" s="1" t="s">
        <v>73</v>
      </c>
      <c r="D26" s="20">
        <v>1566</v>
      </c>
      <c r="E26" s="18">
        <v>1566</v>
      </c>
      <c r="F26" s="1"/>
      <c r="G26" s="1"/>
      <c r="H26" s="18"/>
      <c r="I26" s="241">
        <f t="shared" si="0"/>
        <v>1566</v>
      </c>
    </row>
    <row r="27" spans="1:10" s="10" customFormat="1" ht="17.25" customHeight="1" x14ac:dyDescent="0.2">
      <c r="A27" s="53"/>
      <c r="B27" s="230"/>
      <c r="C27" s="4"/>
      <c r="D27" s="45"/>
      <c r="E27" s="19"/>
      <c r="F27" s="4"/>
      <c r="G27" s="4"/>
      <c r="H27" s="19"/>
      <c r="I27" s="241">
        <f t="shared" si="0"/>
        <v>0</v>
      </c>
      <c r="J27" s="18"/>
    </row>
    <row r="28" spans="1:10" s="10" customFormat="1" ht="17.25" customHeight="1" x14ac:dyDescent="0.2">
      <c r="A28" s="53"/>
      <c r="B28" s="230" t="s">
        <v>53</v>
      </c>
      <c r="C28" s="4" t="s">
        <v>74</v>
      </c>
      <c r="D28" s="45"/>
      <c r="E28" s="19"/>
      <c r="F28" s="4"/>
      <c r="G28" s="4"/>
      <c r="H28" s="19"/>
      <c r="I28" s="241">
        <f t="shared" si="0"/>
        <v>0</v>
      </c>
      <c r="J28" s="18"/>
    </row>
    <row r="29" spans="1:10" s="10" customFormat="1" ht="17.25" customHeight="1" x14ac:dyDescent="0.2">
      <c r="A29" s="53"/>
      <c r="B29" s="230" t="s">
        <v>67</v>
      </c>
      <c r="C29" s="4" t="s">
        <v>75</v>
      </c>
      <c r="D29" s="14"/>
      <c r="E29" s="15"/>
      <c r="F29" s="1"/>
      <c r="G29" s="1"/>
      <c r="H29" s="15"/>
      <c r="I29" s="241">
        <f t="shared" si="0"/>
        <v>0</v>
      </c>
      <c r="J29" s="18"/>
    </row>
    <row r="30" spans="1:10" s="10" customFormat="1" ht="16.5" customHeight="1" x14ac:dyDescent="0.2">
      <c r="A30" s="53"/>
      <c r="B30" s="233" t="s">
        <v>65</v>
      </c>
      <c r="C30" s="1" t="s">
        <v>76</v>
      </c>
      <c r="D30" s="14">
        <v>61</v>
      </c>
      <c r="E30" s="15">
        <v>61</v>
      </c>
      <c r="F30" s="1"/>
      <c r="G30" s="1"/>
      <c r="H30" s="15"/>
      <c r="I30" s="241">
        <f t="shared" si="0"/>
        <v>61</v>
      </c>
    </row>
    <row r="31" spans="1:10" s="10" customFormat="1" ht="16.5" customHeight="1" x14ac:dyDescent="0.2">
      <c r="A31" s="28"/>
      <c r="B31" s="230" t="s">
        <v>65</v>
      </c>
      <c r="C31" s="1" t="s">
        <v>188</v>
      </c>
      <c r="D31" s="14"/>
      <c r="E31" s="15"/>
      <c r="F31" s="1"/>
      <c r="G31" s="1"/>
      <c r="H31" s="15"/>
      <c r="I31" s="241">
        <f t="shared" si="0"/>
        <v>0</v>
      </c>
    </row>
    <row r="32" spans="1:10" s="10" customFormat="1" ht="17.25" customHeight="1" x14ac:dyDescent="0.2">
      <c r="A32" s="28"/>
      <c r="B32" s="230" t="s">
        <v>67</v>
      </c>
      <c r="C32" s="1" t="s">
        <v>141</v>
      </c>
      <c r="D32" s="20">
        <v>50</v>
      </c>
      <c r="E32" s="18">
        <v>50</v>
      </c>
      <c r="F32" s="1"/>
      <c r="G32" s="1"/>
      <c r="H32" s="18">
        <v>-50</v>
      </c>
      <c r="I32" s="241">
        <f t="shared" si="0"/>
        <v>0</v>
      </c>
    </row>
    <row r="33" spans="1:115" s="10" customFormat="1" ht="16.5" customHeight="1" x14ac:dyDescent="0.2">
      <c r="A33" s="28"/>
      <c r="B33" s="230" t="s">
        <v>65</v>
      </c>
      <c r="C33" s="1" t="s">
        <v>140</v>
      </c>
      <c r="D33" s="20">
        <v>30</v>
      </c>
      <c r="E33" s="18">
        <v>30</v>
      </c>
      <c r="F33" s="1"/>
      <c r="G33" s="1"/>
      <c r="H33" s="18">
        <v>-30</v>
      </c>
      <c r="I33" s="241">
        <f t="shared" si="0"/>
        <v>0</v>
      </c>
    </row>
    <row r="34" spans="1:115" s="10" customFormat="1" ht="16.5" customHeight="1" x14ac:dyDescent="0.2">
      <c r="A34" s="28"/>
      <c r="B34" s="230"/>
      <c r="C34" s="1" t="s">
        <v>189</v>
      </c>
      <c r="D34" s="20"/>
      <c r="E34" s="18"/>
      <c r="F34" s="1"/>
      <c r="G34" s="1"/>
      <c r="H34" s="18"/>
      <c r="I34" s="241">
        <f t="shared" si="0"/>
        <v>0</v>
      </c>
    </row>
    <row r="35" spans="1:115" s="10" customFormat="1" ht="17.25" customHeight="1" x14ac:dyDescent="0.2">
      <c r="A35" s="28"/>
      <c r="B35" s="226" t="s">
        <v>53</v>
      </c>
      <c r="C35" s="4" t="s">
        <v>215</v>
      </c>
      <c r="D35" s="3">
        <v>50</v>
      </c>
      <c r="E35" s="9">
        <v>50</v>
      </c>
      <c r="F35" s="4"/>
      <c r="G35" s="4"/>
      <c r="H35" s="9">
        <v>-50</v>
      </c>
      <c r="I35" s="241">
        <f t="shared" si="0"/>
        <v>0</v>
      </c>
    </row>
    <row r="36" spans="1:115" s="77" customFormat="1" ht="18" customHeight="1" x14ac:dyDescent="0.2">
      <c r="A36" s="74" t="s">
        <v>101</v>
      </c>
      <c r="B36" s="236" t="s">
        <v>50</v>
      </c>
      <c r="C36" s="384">
        <f>SUM(D37:D43)</f>
        <v>986</v>
      </c>
      <c r="D36" s="385"/>
      <c r="E36" s="237">
        <f>SUM(E37:E38:E39:E40:E41:E43)</f>
        <v>986</v>
      </c>
      <c r="F36" s="238">
        <f>SUM(F37:F41)</f>
        <v>0</v>
      </c>
      <c r="G36" s="356">
        <f>SUM(H37:H46)</f>
        <v>0</v>
      </c>
      <c r="H36" s="357"/>
      <c r="I36" s="253">
        <f>SUM(I37:I43)</f>
        <v>986</v>
      </c>
    </row>
    <row r="37" spans="1:115" s="10" customFormat="1" ht="21" customHeight="1" x14ac:dyDescent="0.2">
      <c r="A37" s="69"/>
      <c r="B37" s="226" t="s">
        <v>53</v>
      </c>
      <c r="C37" s="7" t="s">
        <v>216</v>
      </c>
      <c r="D37" s="14">
        <v>300</v>
      </c>
      <c r="E37" s="15">
        <v>300</v>
      </c>
      <c r="F37" s="8"/>
      <c r="G37" s="8"/>
      <c r="H37" s="15"/>
      <c r="I37" s="251">
        <f t="shared" ref="I37:I43" si="1">SUM(E37:H37)</f>
        <v>300</v>
      </c>
    </row>
    <row r="38" spans="1:115" s="32" customFormat="1" ht="16.5" customHeight="1" x14ac:dyDescent="0.2">
      <c r="A38" s="70"/>
      <c r="B38" s="230" t="s">
        <v>65</v>
      </c>
      <c r="C38" s="8" t="s">
        <v>34</v>
      </c>
      <c r="D38" s="14">
        <v>12</v>
      </c>
      <c r="E38" s="15">
        <v>12</v>
      </c>
      <c r="F38" s="59"/>
      <c r="G38" s="8"/>
      <c r="H38" s="15"/>
      <c r="I38" s="251">
        <f t="shared" si="1"/>
        <v>12</v>
      </c>
    </row>
    <row r="39" spans="1:115" s="32" customFormat="1" ht="17.25" customHeight="1" x14ac:dyDescent="0.2">
      <c r="A39" s="70"/>
      <c r="B39" s="230" t="s">
        <v>67</v>
      </c>
      <c r="C39" s="8" t="s">
        <v>77</v>
      </c>
      <c r="D39" s="14">
        <v>144</v>
      </c>
      <c r="E39" s="15">
        <v>144</v>
      </c>
      <c r="F39" s="59"/>
      <c r="G39" s="8"/>
      <c r="H39" s="15"/>
      <c r="I39" s="251">
        <f t="shared" si="1"/>
        <v>144</v>
      </c>
    </row>
    <row r="40" spans="1:115" s="10" customFormat="1" ht="17.25" customHeight="1" x14ac:dyDescent="0.2">
      <c r="A40" s="69"/>
      <c r="B40" s="226" t="s">
        <v>79</v>
      </c>
      <c r="C40" s="8" t="s">
        <v>80</v>
      </c>
      <c r="D40" s="14">
        <v>300</v>
      </c>
      <c r="E40" s="15">
        <v>300</v>
      </c>
      <c r="F40" s="8"/>
      <c r="G40" s="8"/>
      <c r="H40" s="15"/>
      <c r="I40" s="251">
        <f t="shared" si="1"/>
        <v>300</v>
      </c>
    </row>
    <row r="41" spans="1:115" s="10" customFormat="1" ht="16.5" customHeight="1" x14ac:dyDescent="0.2">
      <c r="A41" s="69"/>
      <c r="B41" s="226" t="s">
        <v>65</v>
      </c>
      <c r="C41" s="8" t="s">
        <v>78</v>
      </c>
      <c r="D41" s="14">
        <v>80</v>
      </c>
      <c r="E41" s="15">
        <v>80</v>
      </c>
      <c r="F41" s="8"/>
      <c r="G41" s="8"/>
      <c r="H41" s="15"/>
      <c r="I41" s="251">
        <f t="shared" si="1"/>
        <v>80</v>
      </c>
    </row>
    <row r="42" spans="1:115" s="10" customFormat="1" ht="16.5" customHeight="1" x14ac:dyDescent="0.2">
      <c r="A42" s="69"/>
      <c r="B42" s="226" t="s">
        <v>65</v>
      </c>
      <c r="C42" s="8" t="s">
        <v>217</v>
      </c>
      <c r="D42" s="14">
        <v>150</v>
      </c>
      <c r="E42" s="15">
        <v>150</v>
      </c>
      <c r="F42" s="8"/>
      <c r="G42" s="8"/>
      <c r="H42" s="15"/>
      <c r="I42" s="251">
        <f t="shared" si="1"/>
        <v>150</v>
      </c>
    </row>
    <row r="43" spans="1:115" s="10" customFormat="1" ht="16.5" customHeight="1" thickBot="1" x14ac:dyDescent="0.25">
      <c r="A43" s="69"/>
      <c r="B43" s="229"/>
      <c r="C43" s="8"/>
      <c r="D43" s="14"/>
      <c r="E43" s="15"/>
      <c r="F43" s="8"/>
      <c r="G43" s="8"/>
      <c r="H43" s="15"/>
      <c r="I43" s="296">
        <f t="shared" si="1"/>
        <v>0</v>
      </c>
    </row>
    <row r="44" spans="1:115" s="10" customFormat="1" ht="16.5" customHeight="1" thickBot="1" x14ac:dyDescent="0.25">
      <c r="A44" s="112"/>
      <c r="B44" s="162"/>
      <c r="C44" s="114"/>
      <c r="D44" s="115"/>
      <c r="E44" s="115"/>
      <c r="F44" s="114"/>
      <c r="G44" s="114"/>
      <c r="H44" s="115"/>
      <c r="I44" s="120"/>
      <c r="J44" s="6"/>
    </row>
    <row r="45" spans="1:115" s="32" customFormat="1" ht="17.25" customHeight="1" thickBot="1" x14ac:dyDescent="0.25">
      <c r="A45" s="386" t="s">
        <v>0</v>
      </c>
      <c r="B45" s="386"/>
      <c r="C45" s="315" t="s">
        <v>204</v>
      </c>
      <c r="D45" s="315"/>
      <c r="E45" s="315" t="s">
        <v>205</v>
      </c>
      <c r="F45" s="362" t="s">
        <v>209</v>
      </c>
      <c r="G45" s="363"/>
      <c r="H45" s="364"/>
      <c r="I45" s="395" t="s">
        <v>210</v>
      </c>
    </row>
    <row r="46" spans="1:115" s="32" customFormat="1" ht="27.75" customHeight="1" thickBot="1" x14ac:dyDescent="0.25">
      <c r="A46" s="387"/>
      <c r="B46" s="387"/>
      <c r="C46" s="316"/>
      <c r="D46" s="316"/>
      <c r="E46" s="316"/>
      <c r="F46" s="196" t="s">
        <v>31</v>
      </c>
      <c r="G46" s="327" t="s">
        <v>32</v>
      </c>
      <c r="H46" s="328"/>
      <c r="I46" s="396"/>
    </row>
    <row r="47" spans="1:115" s="78" customFormat="1" ht="28.5" customHeight="1" x14ac:dyDescent="0.2">
      <c r="A47" s="75" t="s">
        <v>4</v>
      </c>
      <c r="B47" s="163" t="s">
        <v>14</v>
      </c>
      <c r="C47" s="322">
        <f>SUM(C48:D51)</f>
        <v>13558</v>
      </c>
      <c r="D47" s="322"/>
      <c r="E47" s="97">
        <f>SUM(E48:E51)</f>
        <v>13558</v>
      </c>
      <c r="F47" s="79">
        <f>SUM(F48:F51)</f>
        <v>41</v>
      </c>
      <c r="G47" s="322">
        <f>SUM(G48:H51)</f>
        <v>0</v>
      </c>
      <c r="H47" s="365"/>
      <c r="I47" s="124">
        <f>SUM(E47:F47:G47)</f>
        <v>13599</v>
      </c>
      <c r="J47" s="142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7"/>
      <c r="BG47" s="77"/>
      <c r="BH47" s="77"/>
      <c r="BI47" s="77"/>
      <c r="BJ47" s="77"/>
      <c r="BK47" s="77"/>
      <c r="BL47" s="77"/>
      <c r="BM47" s="77"/>
      <c r="BN47" s="77"/>
      <c r="BO47" s="77"/>
      <c r="BP47" s="77"/>
      <c r="BQ47" s="77"/>
      <c r="BR47" s="77"/>
      <c r="BS47" s="77"/>
      <c r="BT47" s="77"/>
      <c r="BU47" s="77"/>
      <c r="BV47" s="77"/>
      <c r="BW47" s="77"/>
      <c r="BX47" s="77"/>
      <c r="BY47" s="77"/>
      <c r="BZ47" s="77"/>
      <c r="CA47" s="77"/>
      <c r="CB47" s="77"/>
      <c r="CC47" s="77"/>
      <c r="CD47" s="77"/>
      <c r="CE47" s="77"/>
      <c r="CF47" s="77"/>
      <c r="CG47" s="77"/>
      <c r="CH47" s="77"/>
      <c r="CI47" s="77"/>
      <c r="CJ47" s="77"/>
      <c r="CK47" s="77"/>
      <c r="CL47" s="77"/>
      <c r="CM47" s="77"/>
      <c r="CN47" s="77"/>
      <c r="CO47" s="77"/>
      <c r="CP47" s="77"/>
      <c r="CQ47" s="77"/>
      <c r="CR47" s="77"/>
      <c r="CS47" s="77"/>
      <c r="CT47" s="77"/>
      <c r="CU47" s="77"/>
      <c r="CV47" s="77"/>
      <c r="CW47" s="77"/>
      <c r="CX47" s="77"/>
      <c r="CY47" s="77"/>
      <c r="CZ47" s="77"/>
      <c r="DA47" s="77"/>
      <c r="DB47" s="77"/>
      <c r="DC47" s="77"/>
      <c r="DD47" s="77"/>
      <c r="DE47" s="77"/>
      <c r="DF47" s="77"/>
      <c r="DG47" s="77"/>
      <c r="DH47" s="77"/>
      <c r="DI47" s="77"/>
      <c r="DJ47" s="77"/>
      <c r="DK47" s="77"/>
    </row>
    <row r="48" spans="1:115" s="10" customFormat="1" ht="18" customHeight="1" x14ac:dyDescent="0.2">
      <c r="A48" s="65" t="s">
        <v>100</v>
      </c>
      <c r="B48" s="164" t="s">
        <v>20</v>
      </c>
      <c r="C48" s="402">
        <v>13057</v>
      </c>
      <c r="D48" s="403"/>
      <c r="E48" s="42">
        <v>13057</v>
      </c>
      <c r="F48" s="33">
        <v>41</v>
      </c>
      <c r="G48" s="393"/>
      <c r="H48" s="394"/>
      <c r="I48" s="125">
        <f>SUM(E48:F48:G48)</f>
        <v>13098</v>
      </c>
      <c r="J48" s="3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</row>
    <row r="49" spans="1:11" s="10" customFormat="1" ht="18.75" customHeight="1" x14ac:dyDescent="0.2">
      <c r="A49" s="65" t="s">
        <v>101</v>
      </c>
      <c r="B49" s="71" t="s">
        <v>81</v>
      </c>
      <c r="C49" s="400">
        <v>232</v>
      </c>
      <c r="D49" s="401"/>
      <c r="E49" s="93">
        <v>232</v>
      </c>
      <c r="F49" s="121"/>
      <c r="G49" s="360"/>
      <c r="H49" s="361"/>
      <c r="I49" s="125">
        <f>SUM(E49:F49:G49)</f>
        <v>232</v>
      </c>
      <c r="J49" s="3"/>
    </row>
    <row r="50" spans="1:11" s="10" customFormat="1" ht="18.75" customHeight="1" x14ac:dyDescent="0.2">
      <c r="A50" s="65"/>
      <c r="B50" s="71" t="s">
        <v>192</v>
      </c>
      <c r="C50" s="94"/>
      <c r="D50" s="287"/>
      <c r="E50" s="93"/>
      <c r="F50" s="121"/>
      <c r="G50" s="121"/>
      <c r="H50" s="286"/>
      <c r="I50" s="125">
        <f>SUM(E50:F50:H50)</f>
        <v>0</v>
      </c>
      <c r="J50" s="3"/>
    </row>
    <row r="51" spans="1:11" s="10" customFormat="1" ht="18.75" customHeight="1" x14ac:dyDescent="0.2">
      <c r="A51" s="65" t="s">
        <v>102</v>
      </c>
      <c r="B51" s="71" t="s">
        <v>82</v>
      </c>
      <c r="C51" s="400">
        <v>269</v>
      </c>
      <c r="D51" s="401"/>
      <c r="E51" s="93">
        <v>269</v>
      </c>
      <c r="F51" s="121"/>
      <c r="G51" s="360"/>
      <c r="H51" s="361"/>
      <c r="I51" s="125">
        <f>SUM(E51:F51:G51)</f>
        <v>269</v>
      </c>
      <c r="J51" s="3"/>
    </row>
    <row r="52" spans="1:11" s="10" customFormat="1" ht="36" customHeight="1" x14ac:dyDescent="0.2">
      <c r="A52" s="89" t="s">
        <v>5</v>
      </c>
      <c r="B52" s="165" t="s">
        <v>6</v>
      </c>
      <c r="C52" s="324">
        <f>SUM(C53+C92+C101+C173+C178+C189+C199+C211)</f>
        <v>120582</v>
      </c>
      <c r="D52" s="324"/>
      <c r="E52" s="123">
        <f>SUM(E53+E92+E101+E173+E178+E189+E199+E211)</f>
        <v>120582</v>
      </c>
      <c r="F52" s="101">
        <f>SUM(F53+F92+F101+F173+F178+F189+F199+F211)</f>
        <v>0</v>
      </c>
      <c r="G52" s="101">
        <f>SUM(G53+G92+G101+G173+G178+G189+G199+G211)</f>
        <v>3566</v>
      </c>
      <c r="H52" s="293">
        <f>SUM(G53+G92+G101+G173+G178+G189+G199+G211)</f>
        <v>3566</v>
      </c>
      <c r="I52" s="299">
        <f>SUM(I53+I92+I101+I173+I178+I189+I199+I211)</f>
        <v>124148</v>
      </c>
    </row>
    <row r="53" spans="1:11" s="10" customFormat="1" ht="19.5" customHeight="1" x14ac:dyDescent="0.2">
      <c r="A53" s="172" t="s">
        <v>100</v>
      </c>
      <c r="B53" s="160" t="s">
        <v>8</v>
      </c>
      <c r="C53" s="335">
        <f>SUM(D54:D89)</f>
        <v>14672</v>
      </c>
      <c r="D53" s="335"/>
      <c r="E53" s="260">
        <f>SUM(E54:E89)</f>
        <v>14672</v>
      </c>
      <c r="F53" s="100">
        <f>SUM(F54:F89)</f>
        <v>0</v>
      </c>
      <c r="G53" s="335">
        <f>SUM(H54:H89)</f>
        <v>0</v>
      </c>
      <c r="H53" s="358"/>
      <c r="I53" s="127">
        <f>SUM(E53:H53)</f>
        <v>14672</v>
      </c>
    </row>
    <row r="54" spans="1:11" s="10" customFormat="1" ht="17.25" customHeight="1" x14ac:dyDescent="0.2">
      <c r="A54" s="1"/>
      <c r="B54" s="226" t="s">
        <v>83</v>
      </c>
      <c r="C54" s="4" t="s">
        <v>218</v>
      </c>
      <c r="D54" s="5">
        <v>1612</v>
      </c>
      <c r="E54" s="6">
        <v>1612</v>
      </c>
      <c r="F54" s="2"/>
      <c r="G54" s="4"/>
      <c r="H54" s="138"/>
      <c r="I54" s="143">
        <f>SUM(E54+F54+H54)</f>
        <v>1612</v>
      </c>
      <c r="J54" s="56"/>
      <c r="K54" s="6"/>
    </row>
    <row r="55" spans="1:11" s="10" customFormat="1" ht="17.25" customHeight="1" x14ac:dyDescent="0.2">
      <c r="A55" s="1"/>
      <c r="B55" s="226"/>
      <c r="C55" s="4" t="s">
        <v>202</v>
      </c>
      <c r="D55" s="5"/>
      <c r="E55" s="6"/>
      <c r="F55" s="2"/>
      <c r="G55" s="4"/>
      <c r="H55" s="138"/>
      <c r="I55" s="143">
        <f>SUM(E55+F55+H55)</f>
        <v>0</v>
      </c>
      <c r="J55" s="56"/>
      <c r="K55" s="9"/>
    </row>
    <row r="56" spans="1:11" s="10" customFormat="1" ht="17.25" customHeight="1" x14ac:dyDescent="0.2">
      <c r="A56" s="1"/>
      <c r="B56" s="226"/>
      <c r="C56" s="4" t="s">
        <v>37</v>
      </c>
      <c r="D56" s="5"/>
      <c r="E56" s="6"/>
      <c r="F56" s="2"/>
      <c r="G56" s="4"/>
      <c r="H56" s="138"/>
      <c r="I56" s="143">
        <f>SUM(E56+F56+H56)</f>
        <v>0</v>
      </c>
      <c r="J56" s="56"/>
      <c r="K56" s="9"/>
    </row>
    <row r="57" spans="1:11" s="10" customFormat="1" ht="17.25" customHeight="1" x14ac:dyDescent="0.2">
      <c r="A57" s="1"/>
      <c r="B57" s="226"/>
      <c r="C57" s="4" t="s">
        <v>88</v>
      </c>
      <c r="D57" s="5">
        <v>60</v>
      </c>
      <c r="E57" s="6">
        <v>60</v>
      </c>
      <c r="F57" s="2"/>
      <c r="G57" s="4"/>
      <c r="H57" s="138"/>
      <c r="I57" s="143">
        <f>SUM(E57+F57+H57)</f>
        <v>60</v>
      </c>
      <c r="J57" s="56"/>
      <c r="K57" s="9"/>
    </row>
    <row r="58" spans="1:11" s="10" customFormat="1" ht="17.25" customHeight="1" x14ac:dyDescent="0.2">
      <c r="A58" s="1"/>
      <c r="B58" s="226"/>
      <c r="C58" s="4" t="s">
        <v>38</v>
      </c>
      <c r="D58" s="5">
        <v>70</v>
      </c>
      <c r="E58" s="6">
        <v>70</v>
      </c>
      <c r="F58" s="2"/>
      <c r="G58" s="4"/>
      <c r="H58" s="138"/>
      <c r="I58" s="143">
        <f t="shared" ref="I58:I89" si="2">SUM(E58+F58+H58)</f>
        <v>70</v>
      </c>
      <c r="J58" s="56"/>
      <c r="K58" s="9"/>
    </row>
    <row r="59" spans="1:11" s="10" customFormat="1" ht="19.5" customHeight="1" x14ac:dyDescent="0.2">
      <c r="A59" s="1"/>
      <c r="B59" s="230" t="s">
        <v>84</v>
      </c>
      <c r="C59" s="122" t="s">
        <v>85</v>
      </c>
      <c r="D59" s="63">
        <v>7500</v>
      </c>
      <c r="E59" s="110">
        <v>7500</v>
      </c>
      <c r="F59" s="2"/>
      <c r="G59" s="4"/>
      <c r="H59" s="138"/>
      <c r="I59" s="143">
        <f t="shared" si="2"/>
        <v>7500</v>
      </c>
      <c r="J59" s="56"/>
      <c r="K59" s="9"/>
    </row>
    <row r="60" spans="1:11" s="10" customFormat="1" ht="19.5" customHeight="1" x14ac:dyDescent="0.2">
      <c r="A60" s="1"/>
      <c r="B60" s="230"/>
      <c r="C60" s="122" t="s">
        <v>88</v>
      </c>
      <c r="D60" s="63"/>
      <c r="E60" s="110"/>
      <c r="F60" s="2"/>
      <c r="G60" s="4"/>
      <c r="H60" s="138"/>
      <c r="I60" s="143">
        <f t="shared" si="2"/>
        <v>0</v>
      </c>
      <c r="J60" s="56"/>
      <c r="K60" s="9"/>
    </row>
    <row r="61" spans="1:11" s="10" customFormat="1" ht="20.25" customHeight="1" x14ac:dyDescent="0.2">
      <c r="A61" s="1"/>
      <c r="B61" s="226"/>
      <c r="C61" s="4" t="s">
        <v>86</v>
      </c>
      <c r="D61" s="3">
        <v>50</v>
      </c>
      <c r="E61" s="9">
        <v>50</v>
      </c>
      <c r="F61" s="2"/>
      <c r="G61" s="4"/>
      <c r="H61" s="138"/>
      <c r="I61" s="143">
        <f t="shared" si="2"/>
        <v>50</v>
      </c>
      <c r="J61" s="56"/>
      <c r="K61" s="9"/>
    </row>
    <row r="62" spans="1:11" s="10" customFormat="1" ht="18.75" customHeight="1" x14ac:dyDescent="0.2">
      <c r="A62" s="1"/>
      <c r="B62" s="226"/>
      <c r="C62" s="4" t="s">
        <v>36</v>
      </c>
      <c r="D62" s="3">
        <v>500</v>
      </c>
      <c r="E62" s="9">
        <v>500</v>
      </c>
      <c r="F62" s="130"/>
      <c r="G62" s="95"/>
      <c r="H62" s="139"/>
      <c r="I62" s="143">
        <f t="shared" si="2"/>
        <v>500</v>
      </c>
      <c r="J62" s="392"/>
      <c r="K62" s="392"/>
    </row>
    <row r="63" spans="1:11" s="10" customFormat="1" ht="19.5" customHeight="1" x14ac:dyDescent="0.2">
      <c r="A63" s="1"/>
      <c r="B63" s="226"/>
      <c r="C63" s="4" t="s">
        <v>219</v>
      </c>
      <c r="D63" s="3">
        <v>3000</v>
      </c>
      <c r="E63" s="9">
        <v>3000</v>
      </c>
      <c r="F63" s="131"/>
      <c r="G63" s="62"/>
      <c r="H63" s="139"/>
      <c r="I63" s="143">
        <f t="shared" si="2"/>
        <v>3000</v>
      </c>
      <c r="J63" s="46"/>
      <c r="K63" s="47"/>
    </row>
    <row r="64" spans="1:11" s="10" customFormat="1" ht="19.5" customHeight="1" x14ac:dyDescent="0.2">
      <c r="A64" s="1"/>
      <c r="B64" s="226" t="s">
        <v>190</v>
      </c>
      <c r="C64" s="4" t="s">
        <v>191</v>
      </c>
      <c r="D64" s="3"/>
      <c r="E64" s="9"/>
      <c r="F64" s="131"/>
      <c r="G64" s="62"/>
      <c r="H64" s="139"/>
      <c r="I64" s="143">
        <f t="shared" si="2"/>
        <v>0</v>
      </c>
      <c r="J64" s="46"/>
      <c r="K64" s="47"/>
    </row>
    <row r="65" spans="1:12" s="10" customFormat="1" ht="19.5" customHeight="1" x14ac:dyDescent="0.2">
      <c r="A65" s="1"/>
      <c r="B65" s="226" t="s">
        <v>87</v>
      </c>
      <c r="C65" s="4" t="s">
        <v>88</v>
      </c>
      <c r="D65" s="5">
        <v>100</v>
      </c>
      <c r="E65" s="6">
        <v>100</v>
      </c>
      <c r="F65" s="2"/>
      <c r="G65" s="4"/>
      <c r="H65" s="140"/>
      <c r="I65" s="143">
        <f t="shared" si="2"/>
        <v>100</v>
      </c>
      <c r="J65" s="56"/>
      <c r="K65" s="9"/>
    </row>
    <row r="66" spans="1:12" s="10" customFormat="1" ht="19.5" customHeight="1" x14ac:dyDescent="0.2">
      <c r="A66" s="1"/>
      <c r="B66" s="226"/>
      <c r="C66" s="4" t="s">
        <v>35</v>
      </c>
      <c r="D66" s="5">
        <v>10</v>
      </c>
      <c r="E66" s="6">
        <v>10</v>
      </c>
      <c r="F66" s="2"/>
      <c r="G66" s="4"/>
      <c r="H66" s="140"/>
      <c r="I66" s="143">
        <f t="shared" si="2"/>
        <v>10</v>
      </c>
      <c r="J66" s="56"/>
      <c r="K66" s="9"/>
    </row>
    <row r="67" spans="1:12" s="10" customFormat="1" ht="19.5" customHeight="1" x14ac:dyDescent="0.2">
      <c r="A67" s="1"/>
      <c r="B67" s="226"/>
      <c r="C67" s="4" t="s">
        <v>89</v>
      </c>
      <c r="D67" s="5"/>
      <c r="E67" s="6"/>
      <c r="F67" s="2"/>
      <c r="G67" s="4"/>
      <c r="H67" s="140"/>
      <c r="I67" s="143">
        <f t="shared" si="2"/>
        <v>0</v>
      </c>
      <c r="J67" s="56"/>
      <c r="K67" s="9"/>
    </row>
    <row r="68" spans="1:12" s="10" customFormat="1" ht="18" customHeight="1" x14ac:dyDescent="0.2">
      <c r="A68" s="1"/>
      <c r="B68" s="226"/>
      <c r="C68" s="4" t="s">
        <v>90</v>
      </c>
      <c r="D68" s="5">
        <v>5</v>
      </c>
      <c r="E68" s="6">
        <v>5</v>
      </c>
      <c r="F68" s="2"/>
      <c r="G68" s="4"/>
      <c r="H68" s="140"/>
      <c r="I68" s="143">
        <f t="shared" si="2"/>
        <v>5</v>
      </c>
      <c r="J68" s="56"/>
      <c r="K68" s="9"/>
    </row>
    <row r="69" spans="1:12" s="10" customFormat="1" ht="18" customHeight="1" x14ac:dyDescent="0.2">
      <c r="A69" s="1"/>
      <c r="B69" s="226"/>
      <c r="C69" s="4" t="s">
        <v>191</v>
      </c>
      <c r="D69" s="5">
        <v>310</v>
      </c>
      <c r="E69" s="6">
        <v>310</v>
      </c>
      <c r="F69" s="2"/>
      <c r="G69" s="4"/>
      <c r="H69" s="140"/>
      <c r="I69" s="143">
        <f t="shared" si="2"/>
        <v>310</v>
      </c>
      <c r="J69" s="56"/>
      <c r="K69" s="9"/>
    </row>
    <row r="70" spans="1:12" s="6" customFormat="1" ht="18" customHeight="1" x14ac:dyDescent="0.2">
      <c r="A70" s="1"/>
      <c r="B70" s="226"/>
      <c r="C70" s="4" t="s">
        <v>37</v>
      </c>
      <c r="D70" s="3">
        <v>130</v>
      </c>
      <c r="E70" s="9">
        <v>130</v>
      </c>
      <c r="F70" s="35"/>
      <c r="G70" s="4"/>
      <c r="H70" s="138"/>
      <c r="I70" s="143">
        <f t="shared" si="2"/>
        <v>130</v>
      </c>
      <c r="J70" s="56"/>
    </row>
    <row r="71" spans="1:12" s="10" customFormat="1" ht="18" customHeight="1" x14ac:dyDescent="0.2">
      <c r="A71" s="1"/>
      <c r="B71" s="226"/>
      <c r="C71" s="4" t="s">
        <v>38</v>
      </c>
      <c r="D71" s="3">
        <v>40</v>
      </c>
      <c r="E71" s="9">
        <v>40</v>
      </c>
      <c r="F71" s="2"/>
      <c r="G71" s="4"/>
      <c r="H71" s="138"/>
      <c r="I71" s="143">
        <f t="shared" si="2"/>
        <v>40</v>
      </c>
      <c r="J71" s="141"/>
      <c r="K71" s="6"/>
    </row>
    <row r="72" spans="1:12" s="10" customFormat="1" ht="18" customHeight="1" x14ac:dyDescent="0.2">
      <c r="A72" s="1"/>
      <c r="B72" s="226" t="s">
        <v>91</v>
      </c>
      <c r="C72" s="4" t="s">
        <v>93</v>
      </c>
      <c r="D72" s="3"/>
      <c r="E72" s="9"/>
      <c r="F72" s="2"/>
      <c r="G72" s="4"/>
      <c r="H72" s="138"/>
      <c r="I72" s="143">
        <f t="shared" si="2"/>
        <v>0</v>
      </c>
      <c r="J72" s="56"/>
      <c r="K72" s="6"/>
      <c r="L72" s="10" t="s">
        <v>51</v>
      </c>
    </row>
    <row r="73" spans="1:12" s="10" customFormat="1" ht="18" customHeight="1" x14ac:dyDescent="0.2">
      <c r="A73" s="1"/>
      <c r="B73" s="226" t="s">
        <v>92</v>
      </c>
      <c r="C73" s="4" t="s">
        <v>191</v>
      </c>
      <c r="D73" s="3">
        <v>220</v>
      </c>
      <c r="E73" s="9">
        <v>220</v>
      </c>
      <c r="F73" s="2"/>
      <c r="G73" s="4"/>
      <c r="H73" s="140"/>
      <c r="I73" s="143">
        <f t="shared" si="2"/>
        <v>220</v>
      </c>
      <c r="J73" s="56"/>
      <c r="K73" s="9"/>
    </row>
    <row r="74" spans="1:12" ht="18" customHeight="1" x14ac:dyDescent="0.2">
      <c r="A74" s="11"/>
      <c r="B74" s="226"/>
      <c r="C74" s="4" t="s">
        <v>90</v>
      </c>
      <c r="D74" s="3">
        <v>15</v>
      </c>
      <c r="E74" s="9">
        <v>15</v>
      </c>
      <c r="F74" s="2"/>
      <c r="G74" s="4"/>
      <c r="H74" s="140"/>
      <c r="I74" s="143">
        <f t="shared" si="2"/>
        <v>15</v>
      </c>
      <c r="J74" s="56"/>
      <c r="K74" s="9"/>
    </row>
    <row r="75" spans="1:12" ht="18" customHeight="1" x14ac:dyDescent="0.2">
      <c r="A75" s="11"/>
      <c r="B75" s="226"/>
      <c r="C75" s="4" t="s">
        <v>220</v>
      </c>
      <c r="D75" s="3">
        <v>60</v>
      </c>
      <c r="E75" s="9">
        <v>60</v>
      </c>
      <c r="F75" s="2"/>
      <c r="G75" s="4"/>
      <c r="H75" s="140"/>
      <c r="I75" s="143">
        <f t="shared" si="2"/>
        <v>60</v>
      </c>
      <c r="J75" s="56"/>
      <c r="K75" s="9"/>
    </row>
    <row r="76" spans="1:12" s="10" customFormat="1" ht="18" customHeight="1" x14ac:dyDescent="0.2">
      <c r="A76" s="1"/>
      <c r="B76" s="226"/>
      <c r="C76" s="4" t="s">
        <v>38</v>
      </c>
      <c r="D76" s="3">
        <v>300</v>
      </c>
      <c r="E76" s="9">
        <v>300</v>
      </c>
      <c r="F76" s="2"/>
      <c r="G76" s="4"/>
      <c r="H76" s="140"/>
      <c r="I76" s="143">
        <f t="shared" si="2"/>
        <v>300</v>
      </c>
      <c r="J76" s="56"/>
      <c r="K76" s="9"/>
    </row>
    <row r="77" spans="1:12" s="10" customFormat="1" ht="18" customHeight="1" x14ac:dyDescent="0.2">
      <c r="A77" s="66"/>
      <c r="B77" s="226" t="s">
        <v>94</v>
      </c>
      <c r="C77" s="4" t="s">
        <v>95</v>
      </c>
      <c r="D77" s="3">
        <v>150</v>
      </c>
      <c r="E77" s="9">
        <v>150</v>
      </c>
      <c r="F77" s="2"/>
      <c r="G77" s="4"/>
      <c r="H77" s="140"/>
      <c r="I77" s="143">
        <f t="shared" si="2"/>
        <v>150</v>
      </c>
      <c r="J77" s="56"/>
      <c r="K77" s="9"/>
    </row>
    <row r="78" spans="1:12" s="10" customFormat="1" ht="18" customHeight="1" x14ac:dyDescent="0.2">
      <c r="A78" s="66"/>
      <c r="B78" s="226"/>
      <c r="C78" s="4" t="s">
        <v>96</v>
      </c>
      <c r="D78" s="5">
        <v>20</v>
      </c>
      <c r="E78" s="6">
        <v>20</v>
      </c>
      <c r="F78" s="2"/>
      <c r="G78" s="4"/>
      <c r="H78" s="140"/>
      <c r="I78" s="143">
        <f t="shared" si="2"/>
        <v>20</v>
      </c>
      <c r="J78" s="56"/>
      <c r="K78" s="9"/>
    </row>
    <row r="79" spans="1:12" s="10" customFormat="1" ht="18" customHeight="1" x14ac:dyDescent="0.2">
      <c r="A79" s="66"/>
      <c r="B79" s="226"/>
      <c r="C79" s="4" t="s">
        <v>38</v>
      </c>
      <c r="D79" s="5">
        <v>120</v>
      </c>
      <c r="E79" s="6">
        <v>120</v>
      </c>
      <c r="F79" s="2"/>
      <c r="G79" s="4"/>
      <c r="H79" s="140"/>
      <c r="I79" s="143">
        <f t="shared" si="2"/>
        <v>120</v>
      </c>
      <c r="J79" s="56"/>
      <c r="K79" s="9"/>
    </row>
    <row r="80" spans="1:12" s="10" customFormat="1" ht="18" customHeight="1" x14ac:dyDescent="0.2">
      <c r="A80" s="67"/>
      <c r="B80" s="226" t="s">
        <v>97</v>
      </c>
      <c r="C80" s="4" t="s">
        <v>35</v>
      </c>
      <c r="D80" s="5">
        <v>40</v>
      </c>
      <c r="E80" s="6">
        <v>40</v>
      </c>
      <c r="F80" s="2"/>
      <c r="G80" s="4"/>
      <c r="H80" s="140"/>
      <c r="I80" s="143">
        <f t="shared" si="2"/>
        <v>40</v>
      </c>
      <c r="J80" s="56"/>
      <c r="K80" s="9"/>
    </row>
    <row r="81" spans="1:11" s="10" customFormat="1" ht="18" customHeight="1" x14ac:dyDescent="0.2">
      <c r="A81" s="67"/>
      <c r="B81" s="226"/>
      <c r="C81" s="4" t="s">
        <v>88</v>
      </c>
      <c r="D81" s="5">
        <v>50</v>
      </c>
      <c r="E81" s="6">
        <v>50</v>
      </c>
      <c r="F81" s="35"/>
      <c r="G81" s="4"/>
      <c r="H81" s="138"/>
      <c r="I81" s="143">
        <f t="shared" si="2"/>
        <v>50</v>
      </c>
      <c r="J81" s="56"/>
      <c r="K81" s="6"/>
    </row>
    <row r="82" spans="1:11" s="10" customFormat="1" ht="18" customHeight="1" x14ac:dyDescent="0.2">
      <c r="A82" s="67"/>
      <c r="B82" s="226"/>
      <c r="C82" s="4" t="s">
        <v>37</v>
      </c>
      <c r="D82" s="5">
        <v>30</v>
      </c>
      <c r="E82" s="6">
        <v>30</v>
      </c>
      <c r="F82" s="2"/>
      <c r="G82" s="4"/>
      <c r="H82" s="138"/>
      <c r="I82" s="143">
        <f t="shared" si="2"/>
        <v>30</v>
      </c>
      <c r="J82" s="56"/>
      <c r="K82" s="6"/>
    </row>
    <row r="83" spans="1:11" s="10" customFormat="1" ht="18" customHeight="1" x14ac:dyDescent="0.2">
      <c r="A83" s="67"/>
      <c r="B83" s="226"/>
      <c r="C83" s="4" t="s">
        <v>191</v>
      </c>
      <c r="D83" s="5">
        <v>70</v>
      </c>
      <c r="E83" s="6">
        <v>70</v>
      </c>
      <c r="F83" s="2"/>
      <c r="G83" s="4"/>
      <c r="H83" s="138"/>
      <c r="I83" s="143">
        <f t="shared" si="2"/>
        <v>70</v>
      </c>
      <c r="J83" s="56"/>
      <c r="K83" s="6"/>
    </row>
    <row r="84" spans="1:11" s="10" customFormat="1" ht="18" customHeight="1" x14ac:dyDescent="0.2">
      <c r="A84" s="67"/>
      <c r="B84" s="226"/>
      <c r="C84" s="4" t="s">
        <v>98</v>
      </c>
      <c r="D84" s="5">
        <v>30</v>
      </c>
      <c r="E84" s="6">
        <v>30</v>
      </c>
      <c r="F84" s="2"/>
      <c r="G84" s="4"/>
      <c r="H84" s="138"/>
      <c r="I84" s="143">
        <f t="shared" si="2"/>
        <v>30</v>
      </c>
      <c r="J84" s="56"/>
      <c r="K84" s="6"/>
    </row>
    <row r="85" spans="1:11" s="10" customFormat="1" ht="18" customHeight="1" x14ac:dyDescent="0.2">
      <c r="A85" s="67"/>
      <c r="B85" s="226"/>
      <c r="C85" s="4" t="s">
        <v>38</v>
      </c>
      <c r="D85" s="5">
        <v>20</v>
      </c>
      <c r="E85" s="6">
        <v>20</v>
      </c>
      <c r="F85" s="2"/>
      <c r="G85" s="4"/>
      <c r="H85" s="138"/>
      <c r="I85" s="143">
        <f t="shared" si="2"/>
        <v>20</v>
      </c>
      <c r="J85" s="56"/>
      <c r="K85" s="6"/>
    </row>
    <row r="86" spans="1:11" s="10" customFormat="1" ht="18" customHeight="1" x14ac:dyDescent="0.2">
      <c r="A86" s="1"/>
      <c r="B86" s="226" t="s">
        <v>99</v>
      </c>
      <c r="C86" s="4" t="s">
        <v>191</v>
      </c>
      <c r="D86" s="5">
        <v>20</v>
      </c>
      <c r="E86" s="6">
        <v>20</v>
      </c>
      <c r="F86" s="2"/>
      <c r="G86" s="4"/>
      <c r="H86" s="138"/>
      <c r="I86" s="143">
        <f t="shared" si="2"/>
        <v>20</v>
      </c>
      <c r="J86" s="56"/>
      <c r="K86" s="6"/>
    </row>
    <row r="87" spans="1:11" s="10" customFormat="1" ht="18" customHeight="1" x14ac:dyDescent="0.2">
      <c r="A87" s="1"/>
      <c r="B87" s="226"/>
      <c r="C87" s="4" t="s">
        <v>95</v>
      </c>
      <c r="D87" s="5"/>
      <c r="E87" s="6"/>
      <c r="F87" s="2"/>
      <c r="G87" s="4"/>
      <c r="H87" s="138"/>
      <c r="I87" s="143">
        <f t="shared" si="2"/>
        <v>0</v>
      </c>
      <c r="J87" s="56"/>
      <c r="K87" s="6"/>
    </row>
    <row r="88" spans="1:11" s="10" customFormat="1" ht="18" customHeight="1" x14ac:dyDescent="0.2">
      <c r="A88" s="1"/>
      <c r="B88" s="226"/>
      <c r="C88" s="4" t="s">
        <v>88</v>
      </c>
      <c r="D88" s="5">
        <v>120</v>
      </c>
      <c r="E88" s="6">
        <v>120</v>
      </c>
      <c r="F88" s="2"/>
      <c r="G88" s="4"/>
      <c r="H88" s="138"/>
      <c r="I88" s="143">
        <f t="shared" si="2"/>
        <v>120</v>
      </c>
      <c r="J88" s="56"/>
      <c r="K88" s="6"/>
    </row>
    <row r="89" spans="1:11" s="10" customFormat="1" ht="18" customHeight="1" thickBot="1" x14ac:dyDescent="0.25">
      <c r="A89" s="66"/>
      <c r="B89" s="226"/>
      <c r="C89" s="4" t="s">
        <v>38</v>
      </c>
      <c r="D89" s="5">
        <v>20</v>
      </c>
      <c r="E89" s="6">
        <v>20</v>
      </c>
      <c r="F89" s="2"/>
      <c r="G89" s="4"/>
      <c r="H89" s="138"/>
      <c r="I89" s="143">
        <f t="shared" si="2"/>
        <v>20</v>
      </c>
      <c r="J89" s="56"/>
      <c r="K89" s="6"/>
    </row>
    <row r="90" spans="1:11" s="32" customFormat="1" ht="17.25" customHeight="1" thickBot="1" x14ac:dyDescent="0.25">
      <c r="A90" s="317" t="s">
        <v>0</v>
      </c>
      <c r="B90" s="317"/>
      <c r="C90" s="323" t="s">
        <v>204</v>
      </c>
      <c r="D90" s="323"/>
      <c r="E90" s="323" t="s">
        <v>211</v>
      </c>
      <c r="F90" s="323" t="s">
        <v>209</v>
      </c>
      <c r="G90" s="323"/>
      <c r="H90" s="323"/>
      <c r="I90" s="395" t="s">
        <v>210</v>
      </c>
    </row>
    <row r="91" spans="1:11" s="32" customFormat="1" ht="19.5" customHeight="1" thickBot="1" x14ac:dyDescent="0.25">
      <c r="A91" s="317"/>
      <c r="B91" s="317"/>
      <c r="C91" s="323"/>
      <c r="D91" s="323"/>
      <c r="E91" s="323"/>
      <c r="F91" s="195" t="s">
        <v>31</v>
      </c>
      <c r="G91" s="332" t="s">
        <v>32</v>
      </c>
      <c r="H91" s="332"/>
      <c r="I91" s="396"/>
    </row>
    <row r="92" spans="1:11" s="77" customFormat="1" ht="20.25" customHeight="1" x14ac:dyDescent="0.2">
      <c r="A92" s="111" t="s">
        <v>101</v>
      </c>
      <c r="B92" s="167" t="s">
        <v>48</v>
      </c>
      <c r="C92" s="81">
        <f>SUM(D93:D100)</f>
        <v>1692</v>
      </c>
      <c r="D92" s="82"/>
      <c r="E92" s="197">
        <f>SUM(E93:E100)</f>
        <v>1692</v>
      </c>
      <c r="F92" s="76">
        <f>SUM(F93:F100)</f>
        <v>0</v>
      </c>
      <c r="G92" s="397">
        <f>SUM(H93:H100)</f>
        <v>0</v>
      </c>
      <c r="H92" s="334"/>
      <c r="I92" s="150">
        <f>SUM(E92:H92)</f>
        <v>1692</v>
      </c>
    </row>
    <row r="93" spans="1:11" s="10" customFormat="1" ht="16.5" customHeight="1" x14ac:dyDescent="0.2">
      <c r="A93" s="69"/>
      <c r="B93" s="226" t="s">
        <v>87</v>
      </c>
      <c r="C93" s="4" t="s">
        <v>103</v>
      </c>
      <c r="D93" s="40">
        <v>120</v>
      </c>
      <c r="E93" s="198">
        <v>120</v>
      </c>
      <c r="F93" s="2"/>
      <c r="G93" s="4"/>
      <c r="H93" s="137"/>
      <c r="I93" s="301">
        <f t="shared" ref="I93:I99" si="3">SUM(D93+F93+H93)</f>
        <v>120</v>
      </c>
      <c r="J93" s="6"/>
    </row>
    <row r="94" spans="1:11" s="10" customFormat="1" ht="16.5" customHeight="1" x14ac:dyDescent="0.2">
      <c r="A94" s="69"/>
      <c r="B94" s="226"/>
      <c r="C94" s="4" t="s">
        <v>221</v>
      </c>
      <c r="D94" s="40">
        <v>60</v>
      </c>
      <c r="E94" s="198">
        <v>60</v>
      </c>
      <c r="F94" s="2"/>
      <c r="G94" s="4"/>
      <c r="H94" s="138"/>
      <c r="I94" s="301"/>
      <c r="J94" s="6"/>
    </row>
    <row r="95" spans="1:11" s="32" customFormat="1" ht="18" customHeight="1" x14ac:dyDescent="0.2">
      <c r="A95" s="69"/>
      <c r="B95" s="226" t="s">
        <v>99</v>
      </c>
      <c r="C95" s="4" t="s">
        <v>103</v>
      </c>
      <c r="D95" s="40">
        <v>65</v>
      </c>
      <c r="E95" s="198">
        <v>65</v>
      </c>
      <c r="F95" s="2"/>
      <c r="G95" s="4"/>
      <c r="H95" s="138"/>
      <c r="I95" s="301">
        <f t="shared" si="3"/>
        <v>65</v>
      </c>
      <c r="J95" s="61"/>
    </row>
    <row r="96" spans="1:11" s="32" customFormat="1" ht="18" customHeight="1" x14ac:dyDescent="0.2">
      <c r="A96" s="60"/>
      <c r="B96" s="226" t="s">
        <v>104</v>
      </c>
      <c r="C96" s="4" t="s">
        <v>222</v>
      </c>
      <c r="D96" s="40">
        <v>70</v>
      </c>
      <c r="E96" s="198">
        <v>70</v>
      </c>
      <c r="F96" s="121"/>
      <c r="G96" s="94"/>
      <c r="H96" s="288"/>
      <c r="I96" s="301">
        <f>SUM(E96:H96)</f>
        <v>70</v>
      </c>
      <c r="J96" s="61"/>
    </row>
    <row r="97" spans="1:52" s="10" customFormat="1" ht="18" customHeight="1" x14ac:dyDescent="0.2">
      <c r="A97" s="65"/>
      <c r="B97" s="226" t="s">
        <v>97</v>
      </c>
      <c r="C97" s="4" t="s">
        <v>103</v>
      </c>
      <c r="D97" s="40">
        <v>220</v>
      </c>
      <c r="E97" s="198">
        <v>220</v>
      </c>
      <c r="F97" s="2"/>
      <c r="G97" s="4"/>
      <c r="H97" s="143"/>
      <c r="I97" s="301">
        <f t="shared" si="3"/>
        <v>220</v>
      </c>
      <c r="J97" s="6"/>
    </row>
    <row r="98" spans="1:52" s="10" customFormat="1" ht="18" customHeight="1" x14ac:dyDescent="0.2">
      <c r="A98" s="64"/>
      <c r="B98" s="226"/>
      <c r="C98" s="4" t="s">
        <v>223</v>
      </c>
      <c r="D98" s="40">
        <v>160</v>
      </c>
      <c r="E98" s="198">
        <v>160</v>
      </c>
      <c r="F98" s="2"/>
      <c r="G98" s="4"/>
      <c r="H98" s="143"/>
      <c r="I98" s="301">
        <f>SUM(E98:H98)</f>
        <v>160</v>
      </c>
      <c r="J98" s="6"/>
    </row>
    <row r="99" spans="1:52" s="10" customFormat="1" ht="18" customHeight="1" x14ac:dyDescent="0.2">
      <c r="A99" s="64"/>
      <c r="B99" s="226" t="s">
        <v>224</v>
      </c>
      <c r="C99" s="4" t="s">
        <v>225</v>
      </c>
      <c r="D99" s="3">
        <v>997</v>
      </c>
      <c r="E99" s="9">
        <v>997</v>
      </c>
      <c r="F99" s="2"/>
      <c r="G99" s="4"/>
      <c r="H99" s="143"/>
      <c r="I99" s="301">
        <f t="shared" si="3"/>
        <v>997</v>
      </c>
      <c r="J99" s="6"/>
    </row>
    <row r="100" spans="1:52" s="10" customFormat="1" ht="18" customHeight="1" x14ac:dyDescent="0.2">
      <c r="A100" s="64"/>
      <c r="B100" s="226"/>
      <c r="C100" s="4"/>
      <c r="D100" s="3"/>
      <c r="E100" s="9"/>
      <c r="F100" s="2"/>
      <c r="G100" s="4"/>
      <c r="H100" s="143"/>
      <c r="I100" s="301"/>
      <c r="J100" s="6"/>
    </row>
    <row r="101" spans="1:52" s="74" customFormat="1" ht="24" customHeight="1" x14ac:dyDescent="0.2">
      <c r="A101" s="156" t="s">
        <v>102</v>
      </c>
      <c r="B101" s="167" t="s">
        <v>47</v>
      </c>
      <c r="C101" s="322">
        <f>SUM(D102:D172)</f>
        <v>46604</v>
      </c>
      <c r="D101" s="322"/>
      <c r="E101" s="79">
        <f>SUM(E102:E172)</f>
        <v>46604</v>
      </c>
      <c r="F101" s="79">
        <f>SUM(F102:F172)</f>
        <v>0</v>
      </c>
      <c r="G101" s="333">
        <f>SUM(H102:H172)</f>
        <v>4160</v>
      </c>
      <c r="H101" s="334"/>
      <c r="I101" s="223">
        <f>SUM(E101:H101)</f>
        <v>50764</v>
      </c>
      <c r="J101" s="222"/>
      <c r="K101" s="77"/>
      <c r="L101" s="77"/>
      <c r="M101" s="77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77"/>
      <c r="AK101" s="77"/>
      <c r="AL101" s="77"/>
      <c r="AM101" s="77"/>
      <c r="AN101" s="77"/>
      <c r="AO101" s="77"/>
      <c r="AP101" s="77"/>
      <c r="AQ101" s="77"/>
      <c r="AR101" s="77"/>
      <c r="AS101" s="77"/>
      <c r="AT101" s="77"/>
      <c r="AU101" s="77"/>
      <c r="AV101" s="77"/>
      <c r="AW101" s="77"/>
      <c r="AX101" s="77"/>
      <c r="AY101" s="77"/>
      <c r="AZ101" s="83"/>
    </row>
    <row r="102" spans="1:52" s="6" customFormat="1" ht="18" customHeight="1" x14ac:dyDescent="0.2">
      <c r="A102" s="67"/>
      <c r="B102" s="228" t="s">
        <v>226</v>
      </c>
      <c r="C102" s="13" t="s">
        <v>228</v>
      </c>
      <c r="D102" s="20">
        <v>2285</v>
      </c>
      <c r="E102" s="18">
        <v>2285</v>
      </c>
      <c r="F102" s="135"/>
      <c r="G102" s="4"/>
      <c r="H102" s="144"/>
      <c r="I102" s="241">
        <f>SUM(E102:F102:H102)</f>
        <v>2285</v>
      </c>
    </row>
    <row r="103" spans="1:52" s="6" customFormat="1" ht="18" customHeight="1" x14ac:dyDescent="0.2">
      <c r="A103" s="69"/>
      <c r="B103" s="228" t="s">
        <v>227</v>
      </c>
      <c r="C103" s="13" t="s">
        <v>229</v>
      </c>
      <c r="D103" s="20">
        <v>5968</v>
      </c>
      <c r="E103" s="18">
        <v>5968</v>
      </c>
      <c r="F103" s="33"/>
      <c r="G103" s="49"/>
      <c r="H103" s="126"/>
      <c r="I103" s="241">
        <f>SUM(E103:F103:H103)</f>
        <v>5968</v>
      </c>
    </row>
    <row r="104" spans="1:52" s="6" customFormat="1" ht="18" customHeight="1" x14ac:dyDescent="0.2">
      <c r="A104" s="69"/>
      <c r="B104" s="228"/>
      <c r="C104" s="13" t="s">
        <v>230</v>
      </c>
      <c r="D104" s="20">
        <v>3279</v>
      </c>
      <c r="E104" s="18">
        <v>3279</v>
      </c>
      <c r="F104" s="33"/>
      <c r="G104" s="49"/>
      <c r="H104" s="145"/>
      <c r="I104" s="241">
        <f>SUM(E104:F104:H104)</f>
        <v>3279</v>
      </c>
    </row>
    <row r="105" spans="1:52" s="6" customFormat="1" ht="18" customHeight="1" x14ac:dyDescent="0.2">
      <c r="A105" s="67"/>
      <c r="B105" s="228"/>
      <c r="C105" s="13" t="s">
        <v>231</v>
      </c>
      <c r="D105" s="20">
        <v>3553</v>
      </c>
      <c r="E105" s="18">
        <v>3553</v>
      </c>
      <c r="F105" s="282"/>
      <c r="G105" s="200"/>
      <c r="H105" s="145"/>
      <c r="I105" s="241">
        <f>SUM(E105:F105:H105)</f>
        <v>3553</v>
      </c>
    </row>
    <row r="106" spans="1:52" s="6" customFormat="1" ht="18" customHeight="1" x14ac:dyDescent="0.2">
      <c r="A106" s="69"/>
      <c r="B106" s="228"/>
      <c r="C106" s="11" t="s">
        <v>105</v>
      </c>
      <c r="D106" s="20">
        <v>400</v>
      </c>
      <c r="E106" s="18">
        <v>400</v>
      </c>
      <c r="F106" s="282"/>
      <c r="G106" s="13"/>
      <c r="H106" s="126"/>
      <c r="I106" s="241">
        <f>SUM(E106:F106:H106)</f>
        <v>400</v>
      </c>
    </row>
    <row r="107" spans="1:52" s="6" customFormat="1" ht="18" customHeight="1" x14ac:dyDescent="0.2">
      <c r="A107" s="69"/>
      <c r="B107" s="228"/>
      <c r="C107" s="11" t="s">
        <v>111</v>
      </c>
      <c r="D107" s="20">
        <v>1608</v>
      </c>
      <c r="E107" s="18">
        <v>1608</v>
      </c>
      <c r="F107" s="282"/>
      <c r="G107" s="240"/>
      <c r="H107" s="42"/>
      <c r="I107" s="241">
        <f>SUM(E107:F107:H107)</f>
        <v>1608</v>
      </c>
    </row>
    <row r="108" spans="1:52" s="6" customFormat="1" ht="18" customHeight="1" x14ac:dyDescent="0.2">
      <c r="A108" s="69"/>
      <c r="B108" s="228" t="s">
        <v>106</v>
      </c>
      <c r="C108" s="11" t="s">
        <v>107</v>
      </c>
      <c r="D108" s="20"/>
      <c r="E108" s="18"/>
      <c r="F108" s="33"/>
      <c r="H108" s="209"/>
      <c r="I108" s="241">
        <f>SUM(E108:F108:H108)</f>
        <v>0</v>
      </c>
    </row>
    <row r="109" spans="1:52" s="6" customFormat="1" ht="18" customHeight="1" x14ac:dyDescent="0.2">
      <c r="A109" s="1"/>
      <c r="B109" s="228"/>
      <c r="C109" s="13"/>
      <c r="D109" s="20"/>
      <c r="E109" s="18"/>
      <c r="F109" s="33"/>
      <c r="G109" s="13"/>
      <c r="H109" s="126"/>
      <c r="I109" s="241">
        <f>SUM(E109:F109:H109)</f>
        <v>0</v>
      </c>
    </row>
    <row r="110" spans="1:52" s="10" customFormat="1" ht="18" customHeight="1" x14ac:dyDescent="0.2">
      <c r="A110" s="1"/>
      <c r="B110" s="228" t="s">
        <v>109</v>
      </c>
      <c r="C110" s="13" t="s">
        <v>24</v>
      </c>
      <c r="D110" s="20"/>
      <c r="E110" s="18"/>
      <c r="F110" s="33"/>
      <c r="G110" s="11"/>
      <c r="H110" s="126"/>
      <c r="I110" s="241">
        <f>SUM(E110:F110:H110)</f>
        <v>0</v>
      </c>
      <c r="J110" s="6"/>
    </row>
    <row r="111" spans="1:52" s="10" customFormat="1" ht="18" customHeight="1" x14ac:dyDescent="0.2">
      <c r="A111" s="1"/>
      <c r="B111" s="228"/>
      <c r="C111" s="13" t="s">
        <v>126</v>
      </c>
      <c r="D111" s="20">
        <v>900</v>
      </c>
      <c r="E111" s="18">
        <v>900</v>
      </c>
      <c r="F111" s="33"/>
      <c r="G111" s="11"/>
      <c r="H111" s="126"/>
      <c r="I111" s="241">
        <f>SUM(E111:F111:H111)</f>
        <v>900</v>
      </c>
      <c r="J111" s="6"/>
    </row>
    <row r="112" spans="1:52" s="10" customFormat="1" ht="18" customHeight="1" x14ac:dyDescent="0.2">
      <c r="A112" s="1"/>
      <c r="B112" s="228"/>
      <c r="C112" s="13" t="s">
        <v>127</v>
      </c>
      <c r="D112" s="20">
        <v>500</v>
      </c>
      <c r="E112" s="18">
        <v>500</v>
      </c>
      <c r="F112" s="33"/>
      <c r="G112" s="11"/>
      <c r="H112" s="145"/>
      <c r="I112" s="241">
        <f>SUM(E112:F112:H112)</f>
        <v>500</v>
      </c>
      <c r="J112" s="6"/>
    </row>
    <row r="113" spans="1:10" s="10" customFormat="1" ht="18" customHeight="1" x14ac:dyDescent="0.2">
      <c r="A113" s="69"/>
      <c r="B113" s="228"/>
      <c r="C113" s="13" t="s">
        <v>128</v>
      </c>
      <c r="D113" s="20">
        <v>2200</v>
      </c>
      <c r="E113" s="18">
        <v>2200</v>
      </c>
      <c r="F113" s="33"/>
      <c r="G113" s="13"/>
      <c r="H113" s="145"/>
      <c r="I113" s="241">
        <f>SUM(E113:F113:H113)</f>
        <v>2200</v>
      </c>
      <c r="J113" s="6"/>
    </row>
    <row r="114" spans="1:10" s="10" customFormat="1" ht="18" customHeight="1" x14ac:dyDescent="0.2">
      <c r="A114" s="69"/>
      <c r="B114" s="228"/>
      <c r="C114" s="13" t="s">
        <v>193</v>
      </c>
      <c r="D114" s="20"/>
      <c r="E114" s="18"/>
      <c r="F114" s="33"/>
      <c r="G114" s="13"/>
      <c r="H114" s="145"/>
      <c r="I114" s="241">
        <f>SUM(E114:F114:H114)</f>
        <v>0</v>
      </c>
      <c r="J114" s="6"/>
    </row>
    <row r="115" spans="1:10" s="10" customFormat="1" ht="18" customHeight="1" x14ac:dyDescent="0.2">
      <c r="A115" s="69"/>
      <c r="B115" s="228"/>
      <c r="C115" s="13" t="s">
        <v>41</v>
      </c>
      <c r="D115" s="20">
        <v>3000</v>
      </c>
      <c r="E115" s="18">
        <v>3000</v>
      </c>
      <c r="F115" s="33"/>
      <c r="G115" s="13"/>
      <c r="H115" s="145"/>
      <c r="I115" s="241">
        <f>SUM(E115:F115:H115)</f>
        <v>3000</v>
      </c>
      <c r="J115" s="6"/>
    </row>
    <row r="116" spans="1:10" s="10" customFormat="1" ht="18" customHeight="1" x14ac:dyDescent="0.2">
      <c r="A116" s="69"/>
      <c r="B116" s="228"/>
      <c r="C116" s="13"/>
      <c r="D116" s="20"/>
      <c r="E116" s="18"/>
      <c r="F116" s="33"/>
      <c r="G116" s="13"/>
      <c r="H116" s="145"/>
      <c r="I116" s="241">
        <f>SUM(E116:F116:H116)</f>
        <v>0</v>
      </c>
      <c r="J116" s="6"/>
    </row>
    <row r="117" spans="1:10" s="10" customFormat="1" ht="18" customHeight="1" x14ac:dyDescent="0.2">
      <c r="A117" s="69"/>
      <c r="B117" s="228"/>
      <c r="C117" s="13" t="s">
        <v>232</v>
      </c>
      <c r="D117" s="20">
        <v>420</v>
      </c>
      <c r="E117" s="18">
        <v>420</v>
      </c>
      <c r="F117" s="283"/>
      <c r="G117" s="216"/>
      <c r="H117" s="217"/>
      <c r="I117" s="241">
        <f>SUM(E117:F117:H117)</f>
        <v>420</v>
      </c>
      <c r="J117" s="6"/>
    </row>
    <row r="118" spans="1:10" s="10" customFormat="1" ht="18" customHeight="1" x14ac:dyDescent="0.2">
      <c r="A118" s="69"/>
      <c r="B118" s="228"/>
      <c r="C118" s="13" t="s">
        <v>110</v>
      </c>
      <c r="D118" s="20">
        <v>1000</v>
      </c>
      <c r="E118" s="18">
        <v>1000</v>
      </c>
      <c r="F118" s="33"/>
      <c r="G118" s="13"/>
      <c r="H118" s="145"/>
      <c r="I118" s="241">
        <f>SUM(E118:F118:H118)</f>
        <v>1000</v>
      </c>
      <c r="J118" s="6"/>
    </row>
    <row r="119" spans="1:10" s="10" customFormat="1" ht="18" customHeight="1" x14ac:dyDescent="0.2">
      <c r="A119" s="69"/>
      <c r="B119" s="228"/>
      <c r="C119" s="13" t="s">
        <v>13</v>
      </c>
      <c r="D119" s="20">
        <v>20</v>
      </c>
      <c r="E119" s="18">
        <v>20</v>
      </c>
      <c r="F119" s="33"/>
      <c r="G119" s="13"/>
      <c r="H119" s="145"/>
      <c r="I119" s="241">
        <f>SUM(E119:F119:H119)</f>
        <v>20</v>
      </c>
      <c r="J119" s="6"/>
    </row>
    <row r="120" spans="1:10" s="10" customFormat="1" ht="18" customHeight="1" x14ac:dyDescent="0.2">
      <c r="A120" s="69"/>
      <c r="B120" s="228"/>
      <c r="C120" s="13" t="s">
        <v>201</v>
      </c>
      <c r="D120" s="20"/>
      <c r="E120" s="18"/>
      <c r="F120" s="284"/>
      <c r="G120" s="13"/>
      <c r="H120" s="145"/>
      <c r="I120" s="241">
        <f>SUM(E120:F120:H120)</f>
        <v>0</v>
      </c>
      <c r="J120" s="6"/>
    </row>
    <row r="121" spans="1:10" s="10" customFormat="1" ht="18" customHeight="1" x14ac:dyDescent="0.2">
      <c r="A121" s="69"/>
      <c r="B121" s="228" t="s">
        <v>84</v>
      </c>
      <c r="C121" s="4" t="s">
        <v>112</v>
      </c>
      <c r="D121" s="20">
        <v>1000</v>
      </c>
      <c r="E121" s="18">
        <v>1000</v>
      </c>
      <c r="F121" s="33"/>
      <c r="G121" s="13"/>
      <c r="H121" s="145"/>
      <c r="I121" s="241">
        <f>SUM(E121:F121:H121)</f>
        <v>1000</v>
      </c>
      <c r="J121" s="6"/>
    </row>
    <row r="122" spans="1:10" s="10" customFormat="1" ht="18" customHeight="1" x14ac:dyDescent="0.2">
      <c r="A122" s="69"/>
      <c r="B122" s="228"/>
      <c r="C122" s="4" t="s">
        <v>113</v>
      </c>
      <c r="D122" s="20">
        <v>1000</v>
      </c>
      <c r="E122" s="18">
        <v>1000</v>
      </c>
      <c r="F122" s="33"/>
      <c r="G122" s="13"/>
      <c r="H122" s="145"/>
      <c r="I122" s="241">
        <f>SUM(E122:F122:H122)</f>
        <v>1000</v>
      </c>
      <c r="J122" s="6"/>
    </row>
    <row r="123" spans="1:10" s="10" customFormat="1" ht="18" customHeight="1" x14ac:dyDescent="0.2">
      <c r="A123" s="69"/>
      <c r="B123" s="228"/>
      <c r="C123" s="4" t="s">
        <v>233</v>
      </c>
      <c r="D123" s="20">
        <v>4634</v>
      </c>
      <c r="E123" s="18">
        <v>4634</v>
      </c>
      <c r="F123" s="33"/>
      <c r="G123" s="13"/>
      <c r="H123" s="145"/>
      <c r="I123" s="241"/>
      <c r="J123" s="6"/>
    </row>
    <row r="124" spans="1:10" s="10" customFormat="1" ht="18" customHeight="1" x14ac:dyDescent="0.2">
      <c r="A124" s="69"/>
      <c r="B124" s="228"/>
      <c r="C124" s="4" t="s">
        <v>259</v>
      </c>
      <c r="D124" s="20"/>
      <c r="E124" s="18"/>
      <c r="F124" s="33"/>
      <c r="G124" s="13"/>
      <c r="H124" s="145">
        <v>50</v>
      </c>
      <c r="I124" s="241"/>
      <c r="J124" s="6"/>
    </row>
    <row r="125" spans="1:10" s="10" customFormat="1" ht="18" customHeight="1" x14ac:dyDescent="0.2">
      <c r="A125" s="69"/>
      <c r="B125" s="228" t="s">
        <v>91</v>
      </c>
      <c r="C125" s="4" t="s">
        <v>52</v>
      </c>
      <c r="D125" s="20">
        <v>4800</v>
      </c>
      <c r="E125" s="18">
        <v>4800</v>
      </c>
      <c r="F125" s="33"/>
      <c r="G125" s="13"/>
      <c r="H125" s="145"/>
      <c r="I125" s="241">
        <f>SUM(E125:F125:H125)</f>
        <v>4800</v>
      </c>
      <c r="J125" s="6"/>
    </row>
    <row r="126" spans="1:10" s="10" customFormat="1" ht="18" customHeight="1" x14ac:dyDescent="0.2">
      <c r="A126" s="69"/>
      <c r="B126" s="228" t="s">
        <v>92</v>
      </c>
      <c r="C126" s="4" t="s">
        <v>39</v>
      </c>
      <c r="D126" s="20">
        <v>980</v>
      </c>
      <c r="E126" s="18">
        <v>980</v>
      </c>
      <c r="F126" s="33"/>
      <c r="G126" s="13"/>
      <c r="H126" s="145"/>
      <c r="I126" s="241">
        <f>SUM(E126:F126:H126)</f>
        <v>980</v>
      </c>
      <c r="J126" s="6"/>
    </row>
    <row r="127" spans="1:10" s="10" customFormat="1" ht="18" customHeight="1" x14ac:dyDescent="0.2">
      <c r="A127" s="69"/>
      <c r="B127" s="228"/>
      <c r="C127" s="4" t="s">
        <v>40</v>
      </c>
      <c r="D127" s="20">
        <v>720</v>
      </c>
      <c r="E127" s="18">
        <v>720</v>
      </c>
      <c r="F127" s="235"/>
      <c r="G127" s="4"/>
      <c r="H127" s="145"/>
      <c r="I127" s="241">
        <f>SUM(E127:F127:H127)</f>
        <v>720</v>
      </c>
      <c r="J127" s="6"/>
    </row>
    <row r="128" spans="1:10" s="10" customFormat="1" ht="18" customHeight="1" x14ac:dyDescent="0.2">
      <c r="A128" s="69"/>
      <c r="B128" s="228"/>
      <c r="C128" s="4" t="s">
        <v>114</v>
      </c>
      <c r="D128" s="20">
        <v>250</v>
      </c>
      <c r="E128" s="18">
        <v>250</v>
      </c>
      <c r="F128" s="235"/>
      <c r="G128" s="4"/>
      <c r="H128" s="145"/>
      <c r="I128" s="241">
        <f>SUM(E128:F128:H128)</f>
        <v>250</v>
      </c>
      <c r="J128" s="6"/>
    </row>
    <row r="129" spans="1:10" s="10" customFormat="1" ht="18" customHeight="1" x14ac:dyDescent="0.2">
      <c r="A129" s="69"/>
      <c r="B129" s="228"/>
      <c r="C129" s="4" t="s">
        <v>115</v>
      </c>
      <c r="D129" s="20">
        <v>1042</v>
      </c>
      <c r="E129" s="18">
        <v>1042</v>
      </c>
      <c r="F129" s="235"/>
      <c r="G129" s="4"/>
      <c r="H129" s="145"/>
      <c r="I129" s="241">
        <f>SUM(E129:F129:H129)</f>
        <v>1042</v>
      </c>
      <c r="J129" s="6"/>
    </row>
    <row r="130" spans="1:10" s="10" customFormat="1" ht="18" customHeight="1" x14ac:dyDescent="0.2">
      <c r="A130" s="69"/>
      <c r="B130" s="226"/>
      <c r="C130" s="4" t="s">
        <v>116</v>
      </c>
      <c r="D130" s="50">
        <v>40</v>
      </c>
      <c r="E130" s="12">
        <v>40</v>
      </c>
      <c r="F130" s="235"/>
      <c r="G130" s="4"/>
      <c r="H130" s="145"/>
      <c r="I130" s="241">
        <f>SUM(E130:F130:H130)</f>
        <v>40</v>
      </c>
      <c r="J130" s="6"/>
    </row>
    <row r="131" spans="1:10" s="10" customFormat="1" ht="18" customHeight="1" x14ac:dyDescent="0.2">
      <c r="A131" s="69"/>
      <c r="B131" s="226"/>
      <c r="C131" s="4" t="s">
        <v>13</v>
      </c>
      <c r="D131" s="50">
        <v>100</v>
      </c>
      <c r="E131" s="12">
        <v>100</v>
      </c>
      <c r="F131" s="235"/>
      <c r="G131" s="4"/>
      <c r="H131" s="145"/>
      <c r="I131" s="241">
        <f>SUM(E131:F131:H131)</f>
        <v>100</v>
      </c>
      <c r="J131" s="6"/>
    </row>
    <row r="132" spans="1:10" s="10" customFormat="1" ht="18" customHeight="1" x14ac:dyDescent="0.2">
      <c r="A132" s="69"/>
      <c r="B132" s="226"/>
      <c r="C132" s="4" t="s">
        <v>117</v>
      </c>
      <c r="D132" s="50">
        <v>300</v>
      </c>
      <c r="E132" s="12">
        <v>300</v>
      </c>
      <c r="F132" s="235"/>
      <c r="G132" s="4"/>
      <c r="H132" s="145"/>
      <c r="I132" s="241">
        <f>SUM(E132:F132:H132)</f>
        <v>300</v>
      </c>
      <c r="J132" s="6"/>
    </row>
    <row r="133" spans="1:10" s="10" customFormat="1" ht="18" customHeight="1" x14ac:dyDescent="0.2">
      <c r="A133" s="69"/>
      <c r="B133" s="228" t="s">
        <v>118</v>
      </c>
      <c r="C133" s="4" t="s">
        <v>52</v>
      </c>
      <c r="D133" s="50">
        <v>800</v>
      </c>
      <c r="E133" s="12">
        <v>800</v>
      </c>
      <c r="F133" s="235"/>
      <c r="G133" s="4"/>
      <c r="H133" s="145"/>
      <c r="I133" s="241">
        <f>SUM(E133:F133:H133)</f>
        <v>800</v>
      </c>
      <c r="J133" s="6"/>
    </row>
    <row r="134" spans="1:10" s="10" customFormat="1" ht="18" customHeight="1" x14ac:dyDescent="0.2">
      <c r="A134" s="69"/>
      <c r="B134" s="239"/>
      <c r="C134" s="1" t="s">
        <v>39</v>
      </c>
      <c r="D134" s="3">
        <v>250</v>
      </c>
      <c r="E134" s="9">
        <v>250</v>
      </c>
      <c r="F134" s="285"/>
      <c r="G134" s="218"/>
      <c r="H134" s="146"/>
      <c r="I134" s="241">
        <f>SUM(E134:F134:H134)</f>
        <v>250</v>
      </c>
      <c r="J134" s="6"/>
    </row>
    <row r="135" spans="1:10" s="10" customFormat="1" ht="18" customHeight="1" x14ac:dyDescent="0.2">
      <c r="A135" s="69"/>
      <c r="B135" s="228"/>
      <c r="C135" s="1" t="s">
        <v>40</v>
      </c>
      <c r="D135" s="3">
        <v>370</v>
      </c>
      <c r="E135" s="9">
        <v>370</v>
      </c>
      <c r="F135" s="235"/>
      <c r="G135" s="4"/>
      <c r="H135" s="146"/>
      <c r="I135" s="241">
        <f>SUM(E135:F135:H135)</f>
        <v>370</v>
      </c>
      <c r="J135" s="6"/>
    </row>
    <row r="136" spans="1:10" s="10" customFormat="1" ht="18" customHeight="1" x14ac:dyDescent="0.2">
      <c r="A136" s="69"/>
      <c r="B136" s="228"/>
      <c r="C136" s="1" t="s">
        <v>119</v>
      </c>
      <c r="D136" s="3">
        <v>600</v>
      </c>
      <c r="E136" s="9">
        <v>600</v>
      </c>
      <c r="F136" s="198"/>
      <c r="G136" s="1"/>
      <c r="H136" s="140"/>
      <c r="I136" s="241">
        <f>SUM(E136:F136:H136)</f>
        <v>600</v>
      </c>
      <c r="J136" s="6"/>
    </row>
    <row r="137" spans="1:10" s="10" customFormat="1" ht="18" customHeight="1" x14ac:dyDescent="0.2">
      <c r="A137" s="69"/>
      <c r="B137" s="228"/>
      <c r="C137" s="1" t="s">
        <v>13</v>
      </c>
      <c r="D137" s="3">
        <v>40</v>
      </c>
      <c r="E137" s="9">
        <v>40</v>
      </c>
      <c r="F137" s="198"/>
      <c r="G137" s="1"/>
      <c r="H137" s="140"/>
      <c r="I137" s="241">
        <f>SUM(E137:F137:H137)</f>
        <v>40</v>
      </c>
      <c r="J137" s="6"/>
    </row>
    <row r="138" spans="1:10" s="10" customFormat="1" ht="18" customHeight="1" x14ac:dyDescent="0.2">
      <c r="A138" s="69"/>
      <c r="B138" s="228"/>
      <c r="C138" s="4" t="s">
        <v>120</v>
      </c>
      <c r="D138" s="3">
        <v>100</v>
      </c>
      <c r="E138" s="9">
        <v>100</v>
      </c>
      <c r="F138" s="198"/>
      <c r="G138" s="1"/>
      <c r="H138" s="140"/>
      <c r="I138" s="241">
        <f>SUM(E138:F138:H138)</f>
        <v>100</v>
      </c>
      <c r="J138" s="6"/>
    </row>
    <row r="139" spans="1:10" s="10" customFormat="1" ht="18" customHeight="1" x14ac:dyDescent="0.2">
      <c r="A139" s="69"/>
      <c r="B139" s="228"/>
      <c r="C139" s="4" t="s">
        <v>264</v>
      </c>
      <c r="D139" s="3"/>
      <c r="E139" s="9"/>
      <c r="F139" s="48"/>
      <c r="G139" s="1"/>
      <c r="H139" s="140">
        <v>30</v>
      </c>
      <c r="I139" s="241">
        <f>SUM(E139:F139:H139)</f>
        <v>30</v>
      </c>
      <c r="J139" s="6"/>
    </row>
    <row r="140" spans="1:10" s="10" customFormat="1" ht="18" customHeight="1" x14ac:dyDescent="0.2">
      <c r="A140" s="69"/>
      <c r="B140" s="228"/>
      <c r="C140" s="4" t="s">
        <v>121</v>
      </c>
      <c r="D140" s="3">
        <v>160</v>
      </c>
      <c r="E140" s="9">
        <v>160</v>
      </c>
      <c r="F140" s="48"/>
      <c r="G140" s="1"/>
      <c r="H140" s="140"/>
      <c r="I140" s="241">
        <f>SUM(E140:F140:H140)</f>
        <v>160</v>
      </c>
      <c r="J140" s="6"/>
    </row>
    <row r="141" spans="1:10" s="10" customFormat="1" ht="18" customHeight="1" x14ac:dyDescent="0.2">
      <c r="A141" s="69"/>
      <c r="B141" s="228"/>
      <c r="C141" s="4" t="s">
        <v>122</v>
      </c>
      <c r="D141" s="3">
        <v>300</v>
      </c>
      <c r="E141" s="9">
        <v>300</v>
      </c>
      <c r="F141" s="198"/>
      <c r="G141" s="1"/>
      <c r="H141" s="140"/>
      <c r="I141" s="241">
        <f>SUM(E141:F141:H141)</f>
        <v>300</v>
      </c>
      <c r="J141" s="6"/>
    </row>
    <row r="142" spans="1:10" s="10" customFormat="1" ht="18" customHeight="1" x14ac:dyDescent="0.2">
      <c r="A142" s="69"/>
      <c r="B142" s="228"/>
      <c r="C142" s="4" t="s">
        <v>259</v>
      </c>
      <c r="D142" s="3"/>
      <c r="E142" s="9"/>
      <c r="F142" s="198"/>
      <c r="G142" s="1"/>
      <c r="H142" s="140">
        <v>30</v>
      </c>
      <c r="I142" s="241"/>
      <c r="J142" s="6"/>
    </row>
    <row r="143" spans="1:10" s="10" customFormat="1" ht="18" customHeight="1" x14ac:dyDescent="0.2">
      <c r="A143" s="69"/>
      <c r="B143" s="226" t="s">
        <v>97</v>
      </c>
      <c r="C143" s="11" t="s">
        <v>52</v>
      </c>
      <c r="D143" s="3">
        <v>700</v>
      </c>
      <c r="E143" s="9">
        <v>700</v>
      </c>
      <c r="F143" s="235"/>
      <c r="G143" s="4"/>
      <c r="H143" s="140"/>
      <c r="I143" s="241">
        <f>SUM(E143:F143:H143)</f>
        <v>700</v>
      </c>
      <c r="J143" s="6"/>
    </row>
    <row r="144" spans="1:10" s="10" customFormat="1" ht="18" customHeight="1" x14ac:dyDescent="0.2">
      <c r="A144" s="69"/>
      <c r="B144" s="228"/>
      <c r="C144" s="43" t="s">
        <v>39</v>
      </c>
      <c r="D144" s="50">
        <v>350</v>
      </c>
      <c r="E144" s="12">
        <v>350</v>
      </c>
      <c r="F144" s="235"/>
      <c r="G144" s="4"/>
      <c r="H144" s="140"/>
      <c r="I144" s="241">
        <f>SUM(E144:F144:H144)</f>
        <v>350</v>
      </c>
      <c r="J144" s="6"/>
    </row>
    <row r="145" spans="1:10" s="10" customFormat="1" ht="18" customHeight="1" x14ac:dyDescent="0.2">
      <c r="A145" s="69"/>
      <c r="B145" s="228"/>
      <c r="C145" s="1" t="s">
        <v>40</v>
      </c>
      <c r="D145" s="3">
        <v>300</v>
      </c>
      <c r="E145" s="9">
        <v>300</v>
      </c>
      <c r="F145" s="33"/>
      <c r="G145" s="11"/>
      <c r="H145" s="140"/>
      <c r="I145" s="241">
        <f>SUM(E145:F145:H145)</f>
        <v>300</v>
      </c>
      <c r="J145" s="6"/>
    </row>
    <row r="146" spans="1:10" s="10" customFormat="1" ht="18" customHeight="1" thickBot="1" x14ac:dyDescent="0.25">
      <c r="A146" s="69"/>
      <c r="B146" s="228"/>
      <c r="C146" s="1" t="s">
        <v>116</v>
      </c>
      <c r="D146" s="3">
        <v>30</v>
      </c>
      <c r="E146" s="9">
        <v>30</v>
      </c>
      <c r="F146" s="135"/>
      <c r="G146" s="43"/>
      <c r="H146" s="146"/>
      <c r="I146" s="241">
        <f>SUM(E146:F146:H146)</f>
        <v>30</v>
      </c>
      <c r="J146" s="6"/>
    </row>
    <row r="147" spans="1:10" s="10" customFormat="1" ht="18" customHeight="1" x14ac:dyDescent="0.2">
      <c r="A147" s="112"/>
      <c r="B147" s="114"/>
      <c r="C147" s="113"/>
      <c r="D147" s="173"/>
      <c r="E147" s="173"/>
      <c r="F147" s="174"/>
      <c r="G147" s="174"/>
      <c r="H147" s="175"/>
      <c r="I147" s="176"/>
      <c r="J147" s="6"/>
    </row>
    <row r="148" spans="1:10" s="10" customFormat="1" ht="18" customHeight="1" thickBot="1" x14ac:dyDescent="0.25">
      <c r="A148" s="116"/>
      <c r="B148" s="118"/>
      <c r="C148" s="117"/>
      <c r="D148" s="177"/>
      <c r="E148" s="177"/>
      <c r="F148" s="178"/>
      <c r="G148" s="178"/>
      <c r="H148" s="179"/>
      <c r="I148" s="180"/>
      <c r="J148" s="6"/>
    </row>
    <row r="149" spans="1:10" s="32" customFormat="1" ht="17.25" customHeight="1" thickBot="1" x14ac:dyDescent="0.25">
      <c r="A149" s="329" t="s">
        <v>0</v>
      </c>
      <c r="B149" s="330"/>
      <c r="C149" s="315" t="s">
        <v>204</v>
      </c>
      <c r="D149" s="315"/>
      <c r="E149" s="318" t="s">
        <v>212</v>
      </c>
      <c r="F149" s="398" t="s">
        <v>209</v>
      </c>
      <c r="G149" s="398"/>
      <c r="H149" s="399"/>
      <c r="I149" s="395" t="s">
        <v>210</v>
      </c>
    </row>
    <row r="150" spans="1:10" s="32" customFormat="1" ht="19.5" customHeight="1" thickBot="1" x14ac:dyDescent="0.25">
      <c r="A150" s="313"/>
      <c r="B150" s="331"/>
      <c r="C150" s="316"/>
      <c r="D150" s="316"/>
      <c r="E150" s="319"/>
      <c r="F150" s="129" t="s">
        <v>31</v>
      </c>
      <c r="G150" s="327" t="s">
        <v>32</v>
      </c>
      <c r="H150" s="328"/>
      <c r="I150" s="396"/>
    </row>
    <row r="151" spans="1:10" s="32" customFormat="1" ht="18" customHeight="1" x14ac:dyDescent="0.2">
      <c r="A151" s="183"/>
      <c r="B151" s="228"/>
      <c r="C151" s="1" t="s">
        <v>13</v>
      </c>
      <c r="D151" s="3">
        <v>200</v>
      </c>
      <c r="E151" s="9">
        <v>200</v>
      </c>
      <c r="F151" s="28"/>
      <c r="G151" s="1"/>
      <c r="H151" s="140"/>
      <c r="I151" s="241">
        <f>SUM(E151:F151:H151)</f>
        <v>200</v>
      </c>
      <c r="J151" s="61"/>
    </row>
    <row r="152" spans="1:10" s="32" customFormat="1" ht="18" customHeight="1" x14ac:dyDescent="0.2">
      <c r="A152" s="184"/>
      <c r="B152" s="228"/>
      <c r="C152" s="1" t="s">
        <v>117</v>
      </c>
      <c r="D152" s="3">
        <v>200</v>
      </c>
      <c r="E152" s="9">
        <v>200</v>
      </c>
      <c r="F152" s="28"/>
      <c r="G152" s="1"/>
      <c r="H152" s="140"/>
      <c r="I152" s="241">
        <f>SUM(E152:F152:H152)</f>
        <v>200</v>
      </c>
      <c r="J152" s="61"/>
    </row>
    <row r="153" spans="1:10" s="32" customFormat="1" ht="18" customHeight="1" x14ac:dyDescent="0.2">
      <c r="A153" s="184"/>
      <c r="B153" s="228"/>
      <c r="C153" s="1" t="s">
        <v>260</v>
      </c>
      <c r="D153" s="3"/>
      <c r="E153" s="9"/>
      <c r="F153" s="28"/>
      <c r="G153" s="1"/>
      <c r="H153" s="140">
        <v>50</v>
      </c>
      <c r="I153" s="241">
        <f>SUM(E153:F153:H153)</f>
        <v>50</v>
      </c>
      <c r="J153" s="61"/>
    </row>
    <row r="154" spans="1:10" s="10" customFormat="1" ht="18" customHeight="1" x14ac:dyDescent="0.2">
      <c r="A154" s="185"/>
      <c r="B154" s="228" t="s">
        <v>99</v>
      </c>
      <c r="C154" s="4" t="s">
        <v>110</v>
      </c>
      <c r="D154" s="3">
        <v>140</v>
      </c>
      <c r="E154" s="9">
        <v>140</v>
      </c>
      <c r="F154" s="28"/>
      <c r="G154" s="1"/>
      <c r="H154" s="140"/>
      <c r="I154" s="241">
        <f>SUM(E154:F154:H154)</f>
        <v>140</v>
      </c>
      <c r="J154" s="6"/>
    </row>
    <row r="155" spans="1:10" s="10" customFormat="1" ht="18" customHeight="1" x14ac:dyDescent="0.2">
      <c r="A155" s="185"/>
      <c r="B155" s="228"/>
      <c r="C155" s="4" t="s">
        <v>52</v>
      </c>
      <c r="D155" s="3">
        <v>380</v>
      </c>
      <c r="E155" s="9">
        <v>380</v>
      </c>
      <c r="F155" s="28"/>
      <c r="G155" s="1"/>
      <c r="H155" s="140"/>
      <c r="I155" s="241">
        <f>SUM(E155:F155:H155)</f>
        <v>380</v>
      </c>
      <c r="J155" s="6"/>
    </row>
    <row r="156" spans="1:10" s="10" customFormat="1" ht="18" customHeight="1" x14ac:dyDescent="0.2">
      <c r="A156" s="185"/>
      <c r="B156" s="228"/>
      <c r="C156" s="4" t="s">
        <v>125</v>
      </c>
      <c r="D156" s="3">
        <v>160</v>
      </c>
      <c r="E156" s="9">
        <v>160</v>
      </c>
      <c r="F156" s="28"/>
      <c r="G156" s="1"/>
      <c r="H156" s="140"/>
      <c r="I156" s="241">
        <f>SUM(E156:F156:H156)</f>
        <v>160</v>
      </c>
      <c r="J156" s="6"/>
    </row>
    <row r="157" spans="1:10" s="10" customFormat="1" ht="18" customHeight="1" x14ac:dyDescent="0.2">
      <c r="A157" s="185"/>
      <c r="B157" s="228"/>
      <c r="C157" s="4" t="s">
        <v>40</v>
      </c>
      <c r="D157" s="3">
        <v>135</v>
      </c>
      <c r="E157" s="9">
        <v>135</v>
      </c>
      <c r="F157" s="28"/>
      <c r="G157" s="1"/>
      <c r="H157" s="140"/>
      <c r="I157" s="241">
        <f>SUM(E157:F157:H157)</f>
        <v>135</v>
      </c>
      <c r="J157" s="6"/>
    </row>
    <row r="158" spans="1:10" s="10" customFormat="1" ht="18" customHeight="1" x14ac:dyDescent="0.2">
      <c r="A158" s="53"/>
      <c r="B158" s="228"/>
      <c r="C158" s="4" t="s">
        <v>13</v>
      </c>
      <c r="D158" s="3">
        <v>20</v>
      </c>
      <c r="E158" s="9">
        <v>20</v>
      </c>
      <c r="F158" s="28"/>
      <c r="G158" s="1"/>
      <c r="H158" s="140"/>
      <c r="I158" s="241">
        <f>SUM(E158:F158:H158)</f>
        <v>20</v>
      </c>
      <c r="J158" s="6"/>
    </row>
    <row r="159" spans="1:10" s="10" customFormat="1" ht="18" customHeight="1" x14ac:dyDescent="0.2">
      <c r="A159" s="53"/>
      <c r="B159" s="228"/>
      <c r="C159" s="4" t="s">
        <v>42</v>
      </c>
      <c r="D159" s="3">
        <v>40</v>
      </c>
      <c r="E159" s="9">
        <v>40</v>
      </c>
      <c r="F159" s="28"/>
      <c r="G159" s="4"/>
      <c r="H159" s="140"/>
      <c r="I159" s="241">
        <f>SUM(E159:F159:H159)</f>
        <v>40</v>
      </c>
      <c r="J159" s="6"/>
    </row>
    <row r="160" spans="1:10" s="10" customFormat="1" ht="18" customHeight="1" x14ac:dyDescent="0.2">
      <c r="A160" s="53"/>
      <c r="B160" s="228" t="s">
        <v>123</v>
      </c>
      <c r="C160" s="1" t="s">
        <v>9</v>
      </c>
      <c r="D160" s="50">
        <v>1000</v>
      </c>
      <c r="E160" s="12">
        <v>1000</v>
      </c>
      <c r="F160" s="28"/>
      <c r="G160" s="4"/>
      <c r="H160" s="140">
        <v>4000</v>
      </c>
      <c r="I160" s="241">
        <f>SUM(E160:F160:H160)</f>
        <v>5000</v>
      </c>
      <c r="J160" s="6"/>
    </row>
    <row r="161" spans="1:11" s="10" customFormat="1" ht="18" customHeight="1" x14ac:dyDescent="0.2">
      <c r="A161" s="53"/>
      <c r="B161" s="228" t="s">
        <v>124</v>
      </c>
      <c r="C161" s="1" t="s">
        <v>40</v>
      </c>
      <c r="D161" s="50">
        <v>150</v>
      </c>
      <c r="E161" s="12">
        <v>150</v>
      </c>
      <c r="F161" s="28"/>
      <c r="G161" s="4"/>
      <c r="H161" s="140"/>
      <c r="I161" s="241">
        <f>SUM(E161:F161:H161)</f>
        <v>150</v>
      </c>
      <c r="J161" s="6"/>
    </row>
    <row r="162" spans="1:11" s="10" customFormat="1" ht="18" customHeight="1" x14ac:dyDescent="0.2">
      <c r="A162" s="53"/>
      <c r="B162" s="228"/>
      <c r="C162" s="4" t="s">
        <v>110</v>
      </c>
      <c r="D162" s="50">
        <v>180</v>
      </c>
      <c r="E162" s="12">
        <v>180</v>
      </c>
      <c r="F162" s="28"/>
      <c r="G162" s="1"/>
      <c r="H162" s="146"/>
      <c r="I162" s="241">
        <f>SUM(E162:F162:H162)</f>
        <v>180</v>
      </c>
      <c r="J162" s="6"/>
    </row>
    <row r="163" spans="1:11" s="10" customFormat="1" ht="18" customHeight="1" x14ac:dyDescent="0.2">
      <c r="A163" s="53"/>
      <c r="B163" s="228"/>
      <c r="C163" s="4"/>
      <c r="D163" s="50"/>
      <c r="E163" s="219"/>
      <c r="F163" s="28"/>
      <c r="G163" s="1"/>
      <c r="H163" s="146"/>
      <c r="I163" s="241">
        <f>SUM(E163:F163:H163)</f>
        <v>0</v>
      </c>
      <c r="J163" s="6"/>
    </row>
    <row r="164" spans="1:11" s="10" customFormat="1" ht="18" customHeight="1" x14ac:dyDescent="0.2">
      <c r="A164" s="53"/>
      <c r="B164" s="228"/>
      <c r="C164" s="4"/>
      <c r="D164" s="3"/>
      <c r="E164" s="9"/>
      <c r="F164" s="2"/>
      <c r="G164" s="4"/>
      <c r="H164" s="146"/>
      <c r="I164" s="241">
        <f>SUM(E164:F164:H164)</f>
        <v>0</v>
      </c>
      <c r="J164" s="6"/>
    </row>
    <row r="165" spans="1:11" s="10" customFormat="1" ht="18" customHeight="1" x14ac:dyDescent="0.2">
      <c r="A165" s="53"/>
      <c r="B165" s="228"/>
      <c r="C165" s="4"/>
      <c r="D165" s="3"/>
      <c r="E165" s="9"/>
      <c r="F165" s="2"/>
      <c r="G165" s="4"/>
      <c r="H165" s="146"/>
      <c r="I165" s="241"/>
      <c r="J165" s="6"/>
    </row>
    <row r="166" spans="1:11" s="10" customFormat="1" ht="18" customHeight="1" x14ac:dyDescent="0.2">
      <c r="A166" s="53"/>
      <c r="B166" s="228"/>
      <c r="C166" s="4"/>
      <c r="D166" s="3"/>
      <c r="E166" s="9"/>
      <c r="F166" s="2"/>
      <c r="G166" s="4"/>
      <c r="H166" s="146"/>
      <c r="I166" s="241"/>
      <c r="J166" s="6"/>
    </row>
    <row r="167" spans="1:11" s="10" customFormat="1" ht="18" customHeight="1" x14ac:dyDescent="0.2">
      <c r="A167" s="53"/>
      <c r="B167" s="228"/>
      <c r="C167" s="4"/>
      <c r="D167" s="3"/>
      <c r="E167" s="9"/>
      <c r="F167" s="2"/>
      <c r="G167" s="4"/>
      <c r="H167" s="146"/>
      <c r="I167" s="241"/>
      <c r="J167" s="6"/>
    </row>
    <row r="168" spans="1:11" s="10" customFormat="1" ht="18" customHeight="1" x14ac:dyDescent="0.2">
      <c r="A168" s="53"/>
      <c r="B168" s="228"/>
      <c r="C168" s="4"/>
      <c r="D168" s="3"/>
      <c r="E168" s="9"/>
      <c r="F168" s="2"/>
      <c r="G168" s="4"/>
      <c r="H168" s="146"/>
      <c r="I168" s="241"/>
      <c r="J168" s="6"/>
    </row>
    <row r="169" spans="1:11" s="10" customFormat="1" ht="18" customHeight="1" x14ac:dyDescent="0.2">
      <c r="A169" s="53"/>
      <c r="B169" s="228"/>
      <c r="C169" s="4"/>
      <c r="D169" s="3"/>
      <c r="E169" s="9"/>
      <c r="F169" s="2"/>
      <c r="G169" s="4"/>
      <c r="H169" s="146"/>
      <c r="I169" s="241">
        <f>SUM(E169:F169:H169)</f>
        <v>0</v>
      </c>
      <c r="J169" s="6"/>
    </row>
    <row r="170" spans="1:11" s="10" customFormat="1" ht="18" customHeight="1" x14ac:dyDescent="0.2">
      <c r="A170" s="53"/>
      <c r="B170" s="228"/>
      <c r="C170" s="1"/>
      <c r="D170" s="3"/>
      <c r="E170" s="9"/>
      <c r="F170" s="28"/>
      <c r="G170" s="4"/>
      <c r="H170" s="140"/>
      <c r="I170" s="241">
        <f>SUM(E170:F170:H170)</f>
        <v>0</v>
      </c>
      <c r="J170" s="6"/>
    </row>
    <row r="171" spans="1:11" s="10" customFormat="1" ht="18" customHeight="1" x14ac:dyDescent="0.2">
      <c r="A171" s="53"/>
      <c r="B171" s="228"/>
      <c r="C171" s="1"/>
      <c r="D171" s="3"/>
      <c r="E171" s="9"/>
      <c r="F171" s="28"/>
      <c r="G171" s="4"/>
      <c r="H171" s="140"/>
      <c r="I171" s="241">
        <f>SUM(E171:F171:H171)</f>
        <v>0</v>
      </c>
      <c r="J171" s="6"/>
      <c r="K171" s="6"/>
    </row>
    <row r="172" spans="1:11" s="10" customFormat="1" ht="18" customHeight="1" x14ac:dyDescent="0.2">
      <c r="A172" s="53"/>
      <c r="B172" s="228"/>
      <c r="C172" s="1"/>
      <c r="D172" s="3"/>
      <c r="E172" s="9"/>
      <c r="F172" s="28"/>
      <c r="G172" s="1"/>
      <c r="H172" s="140"/>
      <c r="I172" s="241">
        <f>SUM(E172:F172:H172)</f>
        <v>0</v>
      </c>
      <c r="J172" s="6"/>
      <c r="K172" s="6"/>
    </row>
    <row r="173" spans="1:11" s="77" customFormat="1" ht="19.5" customHeight="1" x14ac:dyDescent="0.2">
      <c r="A173" s="160" t="s">
        <v>132</v>
      </c>
      <c r="B173" s="163" t="s">
        <v>45</v>
      </c>
      <c r="C173" s="335">
        <f>SUM(D174:D177)</f>
        <v>23597</v>
      </c>
      <c r="D173" s="335"/>
      <c r="E173" s="81">
        <f>SUM(E174:E175:E177)</f>
        <v>23597</v>
      </c>
      <c r="F173" s="100">
        <f>SUM(F174:F177)</f>
        <v>0</v>
      </c>
      <c r="G173" s="335">
        <f>SUM(H174:H177)</f>
        <v>1161</v>
      </c>
      <c r="H173" s="358"/>
      <c r="I173" s="152">
        <f>SUM(E173:H173)</f>
        <v>24758</v>
      </c>
    </row>
    <row r="174" spans="1:11" s="10" customFormat="1" ht="29.25" customHeight="1" x14ac:dyDescent="0.2">
      <c r="A174" s="71"/>
      <c r="B174" s="134"/>
      <c r="C174" s="8" t="s">
        <v>17</v>
      </c>
      <c r="D174" s="68">
        <v>18771</v>
      </c>
      <c r="E174" s="56">
        <v>18771</v>
      </c>
      <c r="F174" s="214"/>
      <c r="G174" s="7"/>
      <c r="H174" s="147">
        <v>1161</v>
      </c>
      <c r="I174" s="250">
        <f>SUM(E174:H174)</f>
        <v>19932</v>
      </c>
      <c r="J174" s="6"/>
    </row>
    <row r="175" spans="1:11" s="10" customFormat="1" ht="28.5" customHeight="1" x14ac:dyDescent="0.2">
      <c r="A175" s="71"/>
      <c r="B175" s="134"/>
      <c r="C175" s="8" t="s">
        <v>129</v>
      </c>
      <c r="D175" s="68">
        <v>4826</v>
      </c>
      <c r="E175" s="208">
        <v>4826</v>
      </c>
      <c r="F175" s="208"/>
      <c r="G175" s="8"/>
      <c r="H175" s="148"/>
      <c r="I175" s="251">
        <f>SUM(E175:H175)</f>
        <v>4826</v>
      </c>
      <c r="J175" s="6"/>
    </row>
    <row r="176" spans="1:11" s="10" customFormat="1" ht="28.5" customHeight="1" x14ac:dyDescent="0.2">
      <c r="A176" s="71"/>
      <c r="B176" s="134"/>
      <c r="C176" s="8"/>
      <c r="D176" s="68"/>
      <c r="E176" s="242"/>
      <c r="F176" s="208"/>
      <c r="G176" s="8"/>
      <c r="H176" s="148"/>
      <c r="I176" s="251"/>
      <c r="J176" s="6"/>
    </row>
    <row r="177" spans="1:255" s="10" customFormat="1" ht="23.25" customHeight="1" x14ac:dyDescent="0.2">
      <c r="A177" s="71"/>
      <c r="B177" s="134"/>
      <c r="C177" s="8"/>
      <c r="D177" s="68"/>
      <c r="E177" s="56"/>
      <c r="F177" s="208"/>
      <c r="G177" s="8"/>
      <c r="H177" s="148"/>
      <c r="I177" s="252">
        <f>SUM(E177:F177:H177)</f>
        <v>0</v>
      </c>
      <c r="J177" s="6"/>
    </row>
    <row r="178" spans="1:255" s="58" customFormat="1" ht="21" customHeight="1" x14ac:dyDescent="0.2">
      <c r="A178" s="166" t="s">
        <v>131</v>
      </c>
      <c r="B178" s="325" t="s">
        <v>130</v>
      </c>
      <c r="C178" s="335">
        <f>SUM(D179:D186)</f>
        <v>1384</v>
      </c>
      <c r="D178" s="336"/>
      <c r="E178" s="105">
        <f>SUM(E179:E186)</f>
        <v>1384</v>
      </c>
      <c r="F178" s="100">
        <f>SUM(F179:F186)</f>
        <v>0</v>
      </c>
      <c r="G178" s="320">
        <f>SUM(H179:H186)</f>
        <v>0</v>
      </c>
      <c r="H178" s="321"/>
      <c r="I178" s="152">
        <f>SUM(E178:H178)</f>
        <v>1384</v>
      </c>
      <c r="J178" s="141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  <c r="DM178" s="6"/>
      <c r="DN178" s="6"/>
      <c r="DO178" s="6"/>
      <c r="DP178" s="6"/>
      <c r="DQ178" s="6"/>
      <c r="DR178" s="6"/>
      <c r="DS178" s="6"/>
      <c r="DT178" s="6"/>
      <c r="DU178" s="6"/>
      <c r="DV178" s="6"/>
      <c r="DW178" s="6"/>
      <c r="DX178" s="6"/>
      <c r="DY178" s="6"/>
      <c r="DZ178" s="6"/>
      <c r="EA178" s="6"/>
      <c r="EB178" s="6"/>
      <c r="EC178" s="6"/>
      <c r="ED178" s="6"/>
      <c r="EE178" s="6"/>
      <c r="EF178" s="6"/>
      <c r="EG178" s="6"/>
      <c r="EH178" s="6"/>
      <c r="EI178" s="6"/>
      <c r="EJ178" s="6"/>
      <c r="EK178" s="6"/>
      <c r="EL178" s="6"/>
      <c r="EM178" s="6"/>
      <c r="EN178" s="6"/>
      <c r="EO178" s="6"/>
      <c r="EP178" s="6"/>
      <c r="EQ178" s="6"/>
      <c r="ER178" s="6"/>
      <c r="ES178" s="6"/>
      <c r="ET178" s="6"/>
      <c r="EU178" s="6"/>
      <c r="EV178" s="6"/>
      <c r="EW178" s="6"/>
      <c r="EX178" s="6"/>
      <c r="EY178" s="6"/>
      <c r="EZ178" s="6"/>
      <c r="FA178" s="6"/>
      <c r="FB178" s="6"/>
      <c r="FC178" s="6"/>
      <c r="FD178" s="6"/>
      <c r="FE178" s="6"/>
      <c r="FF178" s="6"/>
      <c r="FG178" s="6"/>
      <c r="FH178" s="6"/>
      <c r="FI178" s="6"/>
      <c r="FJ178" s="6"/>
      <c r="FK178" s="6"/>
      <c r="FL178" s="6"/>
      <c r="FM178" s="6"/>
      <c r="FN178" s="6"/>
      <c r="FO178" s="6"/>
      <c r="FP178" s="6"/>
      <c r="FQ178" s="6"/>
      <c r="FR178" s="6"/>
      <c r="FS178" s="6"/>
      <c r="FT178" s="6"/>
      <c r="FU178" s="6"/>
      <c r="FV178" s="6"/>
      <c r="FW178" s="6"/>
      <c r="FX178" s="6"/>
      <c r="FY178" s="6"/>
      <c r="FZ178" s="6"/>
      <c r="GA178" s="6"/>
      <c r="GB178" s="6"/>
      <c r="GC178" s="6"/>
      <c r="GD178" s="6"/>
      <c r="GE178" s="6"/>
      <c r="GF178" s="6"/>
      <c r="GG178" s="6"/>
      <c r="GH178" s="6"/>
      <c r="GI178" s="6"/>
      <c r="GJ178" s="6"/>
      <c r="GK178" s="6"/>
      <c r="GL178" s="6"/>
      <c r="GM178" s="6"/>
      <c r="GN178" s="6"/>
      <c r="GO178" s="6"/>
      <c r="GP178" s="6"/>
      <c r="GQ178" s="6"/>
      <c r="GR178" s="6"/>
      <c r="GS178" s="6"/>
      <c r="GT178" s="6"/>
      <c r="GU178" s="6"/>
      <c r="GV178" s="6"/>
      <c r="GW178" s="6"/>
      <c r="GX178" s="6"/>
      <c r="GY178" s="6"/>
      <c r="GZ178" s="6"/>
      <c r="HA178" s="6"/>
      <c r="HB178" s="6"/>
      <c r="HC178" s="6"/>
      <c r="HD178" s="6"/>
      <c r="HE178" s="6"/>
      <c r="HF178" s="6"/>
      <c r="HG178" s="6"/>
      <c r="HH178" s="6"/>
      <c r="HI178" s="6"/>
      <c r="HJ178" s="6"/>
      <c r="HK178" s="6"/>
      <c r="HL178" s="6"/>
      <c r="HM178" s="6"/>
      <c r="HN178" s="6"/>
      <c r="HO178" s="6"/>
      <c r="HP178" s="6"/>
      <c r="HQ178" s="6"/>
      <c r="HR178" s="6"/>
      <c r="HS178" s="6"/>
      <c r="HT178" s="6"/>
      <c r="HU178" s="6"/>
      <c r="HV178" s="6"/>
      <c r="HW178" s="6"/>
      <c r="HX178" s="6"/>
      <c r="HY178" s="6"/>
      <c r="HZ178" s="6"/>
      <c r="IA178" s="6"/>
      <c r="IB178" s="6"/>
      <c r="IC178" s="6"/>
      <c r="ID178" s="6"/>
      <c r="IE178" s="6"/>
      <c r="IF178" s="6"/>
      <c r="IG178" s="6"/>
      <c r="IH178" s="6"/>
      <c r="II178" s="6"/>
      <c r="IJ178" s="6"/>
      <c r="IK178" s="6"/>
      <c r="IL178" s="6"/>
      <c r="IM178" s="6"/>
      <c r="IN178" s="6"/>
      <c r="IO178" s="6"/>
      <c r="IP178" s="6"/>
      <c r="IQ178" s="6"/>
      <c r="IR178" s="6"/>
      <c r="IS178" s="6"/>
      <c r="IT178" s="6"/>
      <c r="IU178" s="6"/>
    </row>
    <row r="179" spans="1:255" s="10" customFormat="1" ht="18" customHeight="1" x14ac:dyDescent="0.2">
      <c r="A179" s="71"/>
      <c r="B179" s="326"/>
      <c r="C179" s="43"/>
      <c r="D179" s="40"/>
      <c r="E179" s="40"/>
      <c r="F179" s="133"/>
      <c r="G179" s="43"/>
      <c r="H179" s="143"/>
      <c r="I179" s="248"/>
      <c r="J179" s="6"/>
    </row>
    <row r="180" spans="1:255" s="10" customFormat="1" ht="18" customHeight="1" x14ac:dyDescent="0.2">
      <c r="A180" s="71"/>
      <c r="B180" s="24" t="s">
        <v>87</v>
      </c>
      <c r="C180" s="43" t="s">
        <v>133</v>
      </c>
      <c r="D180" s="48">
        <v>100</v>
      </c>
      <c r="E180" s="40">
        <v>100</v>
      </c>
      <c r="F180" s="133"/>
      <c r="G180" s="43"/>
      <c r="H180" s="143"/>
      <c r="I180" s="249">
        <f>SUM(E180:H180)</f>
        <v>100</v>
      </c>
      <c r="J180" s="6"/>
    </row>
    <row r="181" spans="1:255" s="10" customFormat="1" ht="18" customHeight="1" x14ac:dyDescent="0.2">
      <c r="A181" s="71"/>
      <c r="B181" s="24" t="s">
        <v>134</v>
      </c>
      <c r="C181" s="43" t="s">
        <v>43</v>
      </c>
      <c r="D181" s="48">
        <v>600</v>
      </c>
      <c r="E181" s="40">
        <v>600</v>
      </c>
      <c r="F181" s="133"/>
      <c r="G181" s="43"/>
      <c r="H181" s="143"/>
      <c r="I181" s="249">
        <f t="shared" ref="I181:I186" si="4">SUM(E181:H181)</f>
        <v>600</v>
      </c>
      <c r="J181" s="6"/>
    </row>
    <row r="182" spans="1:255" s="10" customFormat="1" ht="21.75" customHeight="1" x14ac:dyDescent="0.2">
      <c r="A182" s="71"/>
      <c r="B182" s="24" t="s">
        <v>97</v>
      </c>
      <c r="C182" s="43" t="s">
        <v>43</v>
      </c>
      <c r="D182" s="48">
        <v>480</v>
      </c>
      <c r="E182" s="40">
        <v>480</v>
      </c>
      <c r="F182" s="135"/>
      <c r="G182" s="43"/>
      <c r="H182" s="143"/>
      <c r="I182" s="249">
        <f t="shared" si="4"/>
        <v>480</v>
      </c>
      <c r="J182" s="6"/>
    </row>
    <row r="183" spans="1:255" s="10" customFormat="1" ht="18.75" customHeight="1" x14ac:dyDescent="0.2">
      <c r="A183" s="71"/>
      <c r="B183" s="24" t="s">
        <v>87</v>
      </c>
      <c r="C183" s="43" t="s">
        <v>43</v>
      </c>
      <c r="D183" s="48">
        <v>144</v>
      </c>
      <c r="E183" s="40">
        <v>144</v>
      </c>
      <c r="F183" s="135"/>
      <c r="G183" s="43"/>
      <c r="H183" s="143"/>
      <c r="I183" s="249">
        <f t="shared" si="4"/>
        <v>144</v>
      </c>
      <c r="J183" s="6"/>
    </row>
    <row r="184" spans="1:255" s="10" customFormat="1" ht="25.5" customHeight="1" x14ac:dyDescent="0.2">
      <c r="A184" s="71"/>
      <c r="B184" s="24" t="s">
        <v>97</v>
      </c>
      <c r="C184" s="43" t="s">
        <v>234</v>
      </c>
      <c r="D184" s="48">
        <v>60</v>
      </c>
      <c r="E184" s="40">
        <v>60</v>
      </c>
      <c r="F184" s="133"/>
      <c r="G184" s="43"/>
      <c r="H184" s="143"/>
      <c r="I184" s="249">
        <f t="shared" si="4"/>
        <v>60</v>
      </c>
      <c r="J184" s="6"/>
    </row>
    <row r="185" spans="1:255" s="10" customFormat="1" ht="23.25" customHeight="1" x14ac:dyDescent="0.2">
      <c r="A185" s="71"/>
      <c r="B185" s="24"/>
      <c r="C185" s="43"/>
      <c r="D185" s="48"/>
      <c r="E185" s="40"/>
      <c r="F185" s="133"/>
      <c r="G185" s="43"/>
      <c r="H185" s="143"/>
      <c r="I185" s="249">
        <f t="shared" si="4"/>
        <v>0</v>
      </c>
      <c r="J185" s="6"/>
    </row>
    <row r="186" spans="1:255" s="10" customFormat="1" ht="25.5" customHeight="1" thickBot="1" x14ac:dyDescent="0.25">
      <c r="A186" s="71"/>
      <c r="B186" s="24"/>
      <c r="C186" s="43"/>
      <c r="D186" s="48"/>
      <c r="E186" s="40">
        <v>0</v>
      </c>
      <c r="F186" s="133"/>
      <c r="G186" s="43"/>
      <c r="H186" s="143"/>
      <c r="I186" s="249">
        <f t="shared" si="4"/>
        <v>0</v>
      </c>
      <c r="J186" s="6"/>
    </row>
    <row r="187" spans="1:255" s="32" customFormat="1" ht="28.5" customHeight="1" thickBot="1" x14ac:dyDescent="0.25">
      <c r="A187" s="311" t="s">
        <v>0</v>
      </c>
      <c r="B187" s="312"/>
      <c r="C187" s="315" t="s">
        <v>204</v>
      </c>
      <c r="D187" s="315"/>
      <c r="E187" s="380" t="s">
        <v>211</v>
      </c>
      <c r="F187" s="414" t="s">
        <v>209</v>
      </c>
      <c r="G187" s="363"/>
      <c r="H187" s="364"/>
      <c r="I187" s="354" t="s">
        <v>213</v>
      </c>
    </row>
    <row r="188" spans="1:255" s="32" customFormat="1" ht="29.25" customHeight="1" thickBot="1" x14ac:dyDescent="0.25">
      <c r="A188" s="313"/>
      <c r="B188" s="314"/>
      <c r="C188" s="316"/>
      <c r="D188" s="316"/>
      <c r="E188" s="319"/>
      <c r="F188" s="129" t="s">
        <v>185</v>
      </c>
      <c r="G188" s="327" t="s">
        <v>32</v>
      </c>
      <c r="H188" s="328"/>
      <c r="I188" s="355"/>
    </row>
    <row r="189" spans="1:255" s="10" customFormat="1" ht="19.5" customHeight="1" x14ac:dyDescent="0.2">
      <c r="A189" s="84" t="s">
        <v>135</v>
      </c>
      <c r="B189" s="163" t="s">
        <v>46</v>
      </c>
      <c r="C189" s="335">
        <f>SUM(D190:D198)</f>
        <v>6648</v>
      </c>
      <c r="D189" s="336"/>
      <c r="E189" s="81">
        <f>SUM(E190:E198)</f>
        <v>6648</v>
      </c>
      <c r="F189" s="100">
        <f>SUM(F190:F198)</f>
        <v>0</v>
      </c>
      <c r="G189" s="320">
        <f>SUM(H190:H198)</f>
        <v>321</v>
      </c>
      <c r="H189" s="321"/>
      <c r="I189" s="215">
        <f>SUM(E189:H189)</f>
        <v>6969</v>
      </c>
      <c r="J189" s="6"/>
    </row>
    <row r="190" spans="1:255" s="10" customFormat="1" ht="19.5" customHeight="1" x14ac:dyDescent="0.2">
      <c r="A190" s="203"/>
      <c r="B190" s="244" t="s">
        <v>79</v>
      </c>
      <c r="C190" s="205" t="s">
        <v>145</v>
      </c>
      <c r="D190" s="245">
        <v>1575</v>
      </c>
      <c r="E190" s="246">
        <v>1575</v>
      </c>
      <c r="F190" s="206"/>
      <c r="G190" s="204"/>
      <c r="H190" s="302"/>
      <c r="I190" s="274">
        <f>SUM(E190:H190)</f>
        <v>1575</v>
      </c>
      <c r="J190" s="6"/>
    </row>
    <row r="191" spans="1:255" s="10" customFormat="1" ht="17.25" customHeight="1" x14ac:dyDescent="0.2">
      <c r="A191" s="28"/>
      <c r="B191" s="243" t="s">
        <v>147</v>
      </c>
      <c r="C191" s="27" t="s">
        <v>108</v>
      </c>
      <c r="D191" s="20">
        <v>3000</v>
      </c>
      <c r="E191" s="9">
        <v>3000</v>
      </c>
      <c r="F191" s="35"/>
      <c r="G191" s="27"/>
      <c r="H191" s="9"/>
      <c r="I191" s="277">
        <f t="shared" ref="I191:I198" si="5">SUM(E191:H191)</f>
        <v>3000</v>
      </c>
      <c r="J191" s="6"/>
    </row>
    <row r="192" spans="1:255" s="10" customFormat="1" ht="17.25" customHeight="1" x14ac:dyDescent="0.2">
      <c r="A192" s="28"/>
      <c r="B192" s="243" t="s">
        <v>138</v>
      </c>
      <c r="C192" s="27" t="s">
        <v>139</v>
      </c>
      <c r="D192" s="20">
        <v>500</v>
      </c>
      <c r="E192" s="9">
        <v>500</v>
      </c>
      <c r="F192" s="35"/>
      <c r="G192" s="27"/>
      <c r="H192" s="9">
        <v>271</v>
      </c>
      <c r="I192" s="277">
        <f t="shared" si="5"/>
        <v>771</v>
      </c>
      <c r="J192" s="6"/>
    </row>
    <row r="193" spans="1:10" s="10" customFormat="1" ht="17.25" customHeight="1" x14ac:dyDescent="0.2">
      <c r="A193" s="28"/>
      <c r="B193" s="243" t="s">
        <v>65</v>
      </c>
      <c r="C193" s="27" t="s">
        <v>235</v>
      </c>
      <c r="D193" s="3">
        <v>330</v>
      </c>
      <c r="E193" s="9">
        <v>330</v>
      </c>
      <c r="F193" s="35"/>
      <c r="G193" s="27"/>
      <c r="H193" s="9"/>
      <c r="I193" s="277">
        <f t="shared" si="5"/>
        <v>330</v>
      </c>
      <c r="J193" s="6"/>
    </row>
    <row r="194" spans="1:10" s="10" customFormat="1" ht="17.25" customHeight="1" x14ac:dyDescent="0.2">
      <c r="A194" s="28"/>
      <c r="B194" s="243" t="s">
        <v>65</v>
      </c>
      <c r="C194" s="27" t="s">
        <v>261</v>
      </c>
      <c r="D194" s="3"/>
      <c r="E194" s="9"/>
      <c r="F194" s="35"/>
      <c r="G194" s="27"/>
      <c r="H194" s="9">
        <v>50</v>
      </c>
      <c r="I194" s="277"/>
      <c r="J194" s="6"/>
    </row>
    <row r="195" spans="1:10" s="10" customFormat="1" ht="18" customHeight="1" x14ac:dyDescent="0.2">
      <c r="A195" s="28"/>
      <c r="B195" s="243" t="s">
        <v>79</v>
      </c>
      <c r="C195" s="27" t="s">
        <v>236</v>
      </c>
      <c r="D195" s="3">
        <v>787</v>
      </c>
      <c r="E195" s="9">
        <v>787</v>
      </c>
      <c r="F195" s="35"/>
      <c r="G195" s="27"/>
      <c r="H195" s="9"/>
      <c r="I195" s="277">
        <f t="shared" si="5"/>
        <v>787</v>
      </c>
      <c r="J195" s="6"/>
    </row>
    <row r="196" spans="1:10" s="10" customFormat="1" ht="18.75" customHeight="1" x14ac:dyDescent="0.2">
      <c r="A196" s="28"/>
      <c r="B196" s="243" t="s">
        <v>147</v>
      </c>
      <c r="C196" s="13" t="s">
        <v>199</v>
      </c>
      <c r="D196" s="3">
        <v>236</v>
      </c>
      <c r="E196" s="9">
        <v>236</v>
      </c>
      <c r="F196" s="33"/>
      <c r="G196" s="13"/>
      <c r="H196" s="9"/>
      <c r="I196" s="277">
        <f t="shared" si="5"/>
        <v>236</v>
      </c>
      <c r="J196" s="6"/>
    </row>
    <row r="197" spans="1:10" s="10" customFormat="1" ht="18.75" customHeight="1" x14ac:dyDescent="0.2">
      <c r="A197" s="28"/>
      <c r="B197" s="243" t="s">
        <v>237</v>
      </c>
      <c r="C197" s="13" t="s">
        <v>238</v>
      </c>
      <c r="D197" s="3">
        <v>157</v>
      </c>
      <c r="E197" s="9">
        <v>157</v>
      </c>
      <c r="F197" s="34"/>
      <c r="G197" s="13"/>
      <c r="H197" s="9"/>
      <c r="I197" s="277">
        <f t="shared" si="5"/>
        <v>157</v>
      </c>
      <c r="J197" s="6"/>
    </row>
    <row r="198" spans="1:10" s="10" customFormat="1" ht="14.25" customHeight="1" x14ac:dyDescent="0.2">
      <c r="A198" s="28"/>
      <c r="B198" s="243" t="s">
        <v>87</v>
      </c>
      <c r="C198" s="43" t="s">
        <v>238</v>
      </c>
      <c r="D198" s="3">
        <v>63</v>
      </c>
      <c r="E198" s="9">
        <v>63</v>
      </c>
      <c r="F198" s="33"/>
      <c r="G198" s="43"/>
      <c r="H198" s="9"/>
      <c r="I198" s="292">
        <f t="shared" si="5"/>
        <v>63</v>
      </c>
      <c r="J198" s="6"/>
    </row>
    <row r="199" spans="1:10" s="10" customFormat="1" ht="21" customHeight="1" x14ac:dyDescent="0.2">
      <c r="A199" s="17" t="s">
        <v>136</v>
      </c>
      <c r="B199" s="165" t="s">
        <v>10</v>
      </c>
      <c r="C199" s="413">
        <f>SUM(D200:D210)</f>
        <v>15540</v>
      </c>
      <c r="D199" s="413"/>
      <c r="E199" s="300">
        <f>SUM(E200:E210)</f>
        <v>15540</v>
      </c>
      <c r="F199" s="300">
        <f>SUM(F200:F210)</f>
        <v>0</v>
      </c>
      <c r="G199" s="411">
        <f>SUM(H200:H210)</f>
        <v>0</v>
      </c>
      <c r="H199" s="412"/>
      <c r="I199" s="152">
        <f>SUM(E199:H199)</f>
        <v>15540</v>
      </c>
      <c r="J199" s="6"/>
    </row>
    <row r="200" spans="1:10" s="10" customFormat="1" ht="18" customHeight="1" x14ac:dyDescent="0.2">
      <c r="A200" s="28"/>
      <c r="B200" s="243" t="s">
        <v>137</v>
      </c>
      <c r="C200" s="27" t="s">
        <v>241</v>
      </c>
      <c r="D200" s="30">
        <v>12592</v>
      </c>
      <c r="E200" s="9">
        <v>12592</v>
      </c>
      <c r="F200" s="35"/>
      <c r="G200" s="27"/>
      <c r="H200" s="144"/>
      <c r="I200" s="241">
        <f>SUM(E200:H200)</f>
        <v>12592</v>
      </c>
      <c r="J200" s="6"/>
    </row>
    <row r="201" spans="1:10" s="10" customFormat="1" ht="17.25" customHeight="1" x14ac:dyDescent="0.2">
      <c r="A201" s="28"/>
      <c r="B201" s="243" t="s">
        <v>142</v>
      </c>
      <c r="C201" s="27" t="s">
        <v>242</v>
      </c>
      <c r="D201" s="3">
        <v>34</v>
      </c>
      <c r="E201" s="9">
        <v>34</v>
      </c>
      <c r="F201" s="35"/>
      <c r="G201" s="27"/>
      <c r="H201" s="140"/>
      <c r="I201" s="241">
        <f>SUM(E201:H201)</f>
        <v>34</v>
      </c>
      <c r="J201" s="6"/>
    </row>
    <row r="202" spans="1:10" s="10" customFormat="1" ht="22.5" customHeight="1" x14ac:dyDescent="0.2">
      <c r="A202" s="28"/>
      <c r="B202" s="243" t="s">
        <v>239</v>
      </c>
      <c r="C202" s="27" t="s">
        <v>240</v>
      </c>
      <c r="D202" s="3">
        <v>300</v>
      </c>
      <c r="E202" s="9">
        <v>300</v>
      </c>
      <c r="F202" s="35"/>
      <c r="G202" s="27"/>
      <c r="H202" s="140"/>
      <c r="I202" s="241">
        <f t="shared" ref="I202:I210" si="6">SUM(E202:H202)</f>
        <v>300</v>
      </c>
      <c r="J202" s="6"/>
    </row>
    <row r="203" spans="1:10" s="10" customFormat="1" ht="20.25" customHeight="1" x14ac:dyDescent="0.2">
      <c r="A203" s="28"/>
      <c r="B203" s="243" t="s">
        <v>79</v>
      </c>
      <c r="C203" s="27" t="s">
        <v>143</v>
      </c>
      <c r="D203" s="3"/>
      <c r="E203" s="9"/>
      <c r="F203" s="35"/>
      <c r="G203" s="27"/>
      <c r="H203" s="140"/>
      <c r="I203" s="241">
        <f t="shared" si="6"/>
        <v>0</v>
      </c>
      <c r="J203" s="6"/>
    </row>
    <row r="204" spans="1:10" s="10" customFormat="1" ht="17.25" customHeight="1" x14ac:dyDescent="0.2">
      <c r="A204" s="28"/>
      <c r="B204" s="243"/>
      <c r="C204" s="27" t="s">
        <v>144</v>
      </c>
      <c r="D204" s="3">
        <v>877</v>
      </c>
      <c r="E204" s="9">
        <v>877</v>
      </c>
      <c r="F204" s="35"/>
      <c r="G204" s="27"/>
      <c r="H204" s="140"/>
      <c r="I204" s="241">
        <f t="shared" si="6"/>
        <v>877</v>
      </c>
      <c r="J204" s="6"/>
    </row>
    <row r="205" spans="1:10" s="10" customFormat="1" ht="17.25" customHeight="1" x14ac:dyDescent="0.2">
      <c r="A205" s="28"/>
      <c r="B205" s="243"/>
      <c r="C205" s="27" t="s">
        <v>243</v>
      </c>
      <c r="D205" s="3">
        <v>157</v>
      </c>
      <c r="E205" s="9">
        <v>157</v>
      </c>
      <c r="F205" s="35"/>
      <c r="G205" s="27"/>
      <c r="H205" s="140"/>
      <c r="I205" s="241">
        <f t="shared" si="6"/>
        <v>157</v>
      </c>
      <c r="J205" s="6"/>
    </row>
    <row r="206" spans="1:10" s="10" customFormat="1" ht="17.25" customHeight="1" x14ac:dyDescent="0.2">
      <c r="A206" s="28"/>
      <c r="B206" s="243"/>
      <c r="C206" s="27" t="s">
        <v>244</v>
      </c>
      <c r="D206" s="3">
        <v>1500</v>
      </c>
      <c r="E206" s="9">
        <v>1500</v>
      </c>
      <c r="F206" s="35"/>
      <c r="G206" s="27"/>
      <c r="H206" s="140"/>
      <c r="I206" s="241">
        <f t="shared" si="6"/>
        <v>1500</v>
      </c>
      <c r="J206" s="6"/>
    </row>
    <row r="207" spans="1:10" s="10" customFormat="1" ht="17.25" customHeight="1" x14ac:dyDescent="0.2">
      <c r="A207" s="28"/>
      <c r="B207" s="243"/>
      <c r="C207" s="27" t="s">
        <v>146</v>
      </c>
      <c r="D207" s="3"/>
      <c r="E207" s="9"/>
      <c r="F207" s="35"/>
      <c r="G207" s="27"/>
      <c r="H207" s="140"/>
      <c r="I207" s="241">
        <f t="shared" si="6"/>
        <v>0</v>
      </c>
      <c r="J207" s="6"/>
    </row>
    <row r="208" spans="1:10" s="10" customFormat="1" ht="17.25" customHeight="1" x14ac:dyDescent="0.2">
      <c r="A208" s="28"/>
      <c r="B208" s="243"/>
      <c r="C208" s="27" t="s">
        <v>245</v>
      </c>
      <c r="D208" s="3">
        <v>80</v>
      </c>
      <c r="E208" s="9">
        <v>80</v>
      </c>
      <c r="F208" s="35"/>
      <c r="G208" s="27"/>
      <c r="H208" s="140"/>
      <c r="I208" s="241">
        <f t="shared" si="6"/>
        <v>80</v>
      </c>
      <c r="J208" s="6"/>
    </row>
    <row r="209" spans="1:10" s="10" customFormat="1" ht="17.25" customHeight="1" x14ac:dyDescent="0.2">
      <c r="A209" s="28"/>
      <c r="B209" s="243"/>
      <c r="C209" s="11"/>
      <c r="D209" s="3"/>
      <c r="E209" s="9"/>
      <c r="F209" s="35"/>
      <c r="G209" s="27"/>
      <c r="H209" s="140"/>
      <c r="I209" s="241">
        <f t="shared" si="6"/>
        <v>0</v>
      </c>
      <c r="J209" s="6"/>
    </row>
    <row r="210" spans="1:10" s="10" customFormat="1" ht="17.25" customHeight="1" x14ac:dyDescent="0.2">
      <c r="A210" s="28"/>
      <c r="B210" s="243"/>
      <c r="C210" s="11"/>
      <c r="D210" s="3"/>
      <c r="E210" s="9"/>
      <c r="F210" s="35"/>
      <c r="G210" s="27"/>
      <c r="H210" s="140"/>
      <c r="I210" s="241">
        <f t="shared" si="6"/>
        <v>0</v>
      </c>
      <c r="J210" s="6"/>
    </row>
    <row r="211" spans="1:10" s="10" customFormat="1" ht="21" customHeight="1" x14ac:dyDescent="0.2">
      <c r="A211" s="73" t="s">
        <v>148</v>
      </c>
      <c r="B211" s="160" t="s">
        <v>16</v>
      </c>
      <c r="C211" s="322">
        <f>SUM(D212:D216)</f>
        <v>10445</v>
      </c>
      <c r="D211" s="322"/>
      <c r="E211" s="221">
        <f>SUM(E212:E216)</f>
        <v>10445</v>
      </c>
      <c r="F211" s="108">
        <f>SUM(F212:F216)</f>
        <v>0</v>
      </c>
      <c r="G211" s="341">
        <f>SUM(H212:H216)</f>
        <v>-2076</v>
      </c>
      <c r="H211" s="342"/>
      <c r="I211" s="155">
        <f t="shared" ref="I211:I216" si="7">SUM(E211:H211)</f>
        <v>8369</v>
      </c>
      <c r="J211" s="6"/>
    </row>
    <row r="212" spans="1:10" s="10" customFormat="1" ht="21" customHeight="1" x14ac:dyDescent="0.2">
      <c r="A212" s="254"/>
      <c r="B212" s="259" t="s">
        <v>142</v>
      </c>
      <c r="C212" s="240" t="s">
        <v>149</v>
      </c>
      <c r="D212" s="18"/>
      <c r="E212" s="257"/>
      <c r="F212" s="234"/>
      <c r="G212" s="255"/>
      <c r="H212" s="255"/>
      <c r="I212" s="265">
        <f t="shared" si="7"/>
        <v>0</v>
      </c>
      <c r="J212" s="6"/>
    </row>
    <row r="213" spans="1:10" s="10" customFormat="1" ht="21" customHeight="1" x14ac:dyDescent="0.2">
      <c r="A213" s="254"/>
      <c r="B213" s="258"/>
      <c r="C213" s="240" t="s">
        <v>150</v>
      </c>
      <c r="D213" s="20"/>
      <c r="E213" s="33"/>
      <c r="F213" s="33"/>
      <c r="G213" s="42"/>
      <c r="H213" s="42"/>
      <c r="I213" s="265">
        <f t="shared" si="7"/>
        <v>0</v>
      </c>
      <c r="J213" s="6"/>
    </row>
    <row r="214" spans="1:10" s="10" customFormat="1" ht="21" customHeight="1" x14ac:dyDescent="0.2">
      <c r="A214" s="254"/>
      <c r="B214" s="258"/>
      <c r="C214" s="240" t="s">
        <v>151</v>
      </c>
      <c r="D214" s="20"/>
      <c r="E214" s="33"/>
      <c r="F214" s="33"/>
      <c r="G214" s="42"/>
      <c r="H214" s="42"/>
      <c r="I214" s="265">
        <f t="shared" si="7"/>
        <v>0</v>
      </c>
      <c r="J214" s="6"/>
    </row>
    <row r="215" spans="1:10" s="10" customFormat="1" ht="21" customHeight="1" x14ac:dyDescent="0.2">
      <c r="A215" s="254"/>
      <c r="B215" s="258"/>
      <c r="C215" s="240" t="s">
        <v>246</v>
      </c>
      <c r="D215" s="20">
        <v>8139</v>
      </c>
      <c r="E215" s="33">
        <v>8139</v>
      </c>
      <c r="F215" s="33"/>
      <c r="G215" s="42"/>
      <c r="H215" s="18">
        <v>-2076</v>
      </c>
      <c r="I215" s="265">
        <f t="shared" si="7"/>
        <v>6063</v>
      </c>
      <c r="J215" s="6"/>
    </row>
    <row r="216" spans="1:10" s="10" customFormat="1" ht="21" customHeight="1" x14ac:dyDescent="0.2">
      <c r="A216" s="254"/>
      <c r="B216" s="258"/>
      <c r="C216" s="240" t="s">
        <v>184</v>
      </c>
      <c r="D216" s="20">
        <v>2306</v>
      </c>
      <c r="E216" s="33">
        <v>2306</v>
      </c>
      <c r="F216" s="33"/>
      <c r="G216" s="42"/>
      <c r="H216" s="42"/>
      <c r="I216" s="265">
        <f t="shared" si="7"/>
        <v>2306</v>
      </c>
      <c r="J216" s="6"/>
    </row>
    <row r="217" spans="1:10" s="10" customFormat="1" ht="25.5" customHeight="1" x14ac:dyDescent="0.2">
      <c r="A217" s="17" t="s">
        <v>152</v>
      </c>
      <c r="B217" s="168" t="s">
        <v>153</v>
      </c>
      <c r="C217" s="413">
        <f>SUM(C218)</f>
        <v>15793</v>
      </c>
      <c r="D217" s="413"/>
      <c r="E217" s="103">
        <f>SUM(E218)</f>
        <v>15793</v>
      </c>
      <c r="F217" s="103">
        <f>SUM(F218)</f>
        <v>1576</v>
      </c>
      <c r="G217" s="413">
        <f>SUM(G218)</f>
        <v>0</v>
      </c>
      <c r="H217" s="411"/>
      <c r="I217" s="152">
        <f>SUM(E217+F217+G217)</f>
        <v>17369</v>
      </c>
      <c r="J217" s="6"/>
    </row>
    <row r="218" spans="1:10" s="10" customFormat="1" ht="19.5" customHeight="1" x14ac:dyDescent="0.2">
      <c r="A218" s="28"/>
      <c r="B218" s="389" t="s">
        <v>21</v>
      </c>
      <c r="C218" s="337">
        <f>SUM(D219:D232)</f>
        <v>15793</v>
      </c>
      <c r="D218" s="337"/>
      <c r="E218" s="104">
        <f>SUM(E219:E232)</f>
        <v>15793</v>
      </c>
      <c r="F218" s="39">
        <f>SUM(F219:F232)</f>
        <v>1576</v>
      </c>
      <c r="G218" s="352">
        <f>SUM(H219:H232)</f>
        <v>0</v>
      </c>
      <c r="H218" s="410"/>
      <c r="I218" s="253">
        <f>SUM(E218:H218)</f>
        <v>17369</v>
      </c>
      <c r="J218" s="6"/>
    </row>
    <row r="219" spans="1:10" s="10" customFormat="1" ht="17.25" customHeight="1" x14ac:dyDescent="0.2">
      <c r="A219" s="28"/>
      <c r="B219" s="389"/>
      <c r="C219" s="51" t="s">
        <v>25</v>
      </c>
      <c r="D219" s="20"/>
      <c r="E219" s="18"/>
      <c r="F219" s="132"/>
      <c r="G219" s="13"/>
      <c r="H219" s="145"/>
      <c r="I219" s="248"/>
      <c r="J219" s="6"/>
    </row>
    <row r="220" spans="1:10" s="10" customFormat="1" ht="17.25" customHeight="1" x14ac:dyDescent="0.2">
      <c r="A220" s="28"/>
      <c r="B220" s="227" t="s">
        <v>154</v>
      </c>
      <c r="C220" s="43" t="s">
        <v>247</v>
      </c>
      <c r="D220" s="20">
        <v>400</v>
      </c>
      <c r="E220" s="18">
        <v>400</v>
      </c>
      <c r="F220" s="132"/>
      <c r="G220" s="51"/>
      <c r="H220" s="145"/>
      <c r="I220" s="241">
        <f t="shared" ref="I220:I226" si="8">SUM(D220+F220+H220)</f>
        <v>400</v>
      </c>
      <c r="J220" s="6"/>
    </row>
    <row r="221" spans="1:10" s="10" customFormat="1" ht="17.25" customHeight="1" x14ac:dyDescent="0.2">
      <c r="A221" s="28"/>
      <c r="B221" s="227"/>
      <c r="C221" s="43" t="s">
        <v>155</v>
      </c>
      <c r="D221" s="20">
        <v>180</v>
      </c>
      <c r="E221" s="18">
        <v>180</v>
      </c>
      <c r="F221" s="406"/>
      <c r="G221" s="43"/>
      <c r="H221" s="145"/>
      <c r="I221" s="241">
        <f t="shared" si="8"/>
        <v>180</v>
      </c>
      <c r="J221" s="6"/>
    </row>
    <row r="222" spans="1:10" s="10" customFormat="1" ht="17.25" customHeight="1" x14ac:dyDescent="0.2">
      <c r="A222" s="28"/>
      <c r="B222" s="227" t="s">
        <v>156</v>
      </c>
      <c r="C222" s="43" t="s">
        <v>44</v>
      </c>
      <c r="D222" s="20">
        <v>1951</v>
      </c>
      <c r="E222" s="18">
        <v>1951</v>
      </c>
      <c r="F222" s="406"/>
      <c r="G222" s="43"/>
      <c r="H222" s="145"/>
      <c r="I222" s="241">
        <f t="shared" si="8"/>
        <v>1951</v>
      </c>
      <c r="J222" s="6"/>
    </row>
    <row r="223" spans="1:10" s="10" customFormat="1" ht="18" customHeight="1" x14ac:dyDescent="0.2">
      <c r="A223" s="28"/>
      <c r="B223" s="227" t="s">
        <v>154</v>
      </c>
      <c r="C223" s="43" t="s">
        <v>157</v>
      </c>
      <c r="D223" s="20">
        <v>5120</v>
      </c>
      <c r="E223" s="18">
        <v>5120</v>
      </c>
      <c r="F223" s="202"/>
      <c r="G223" s="43"/>
      <c r="H223" s="145"/>
      <c r="I223" s="241">
        <f t="shared" si="8"/>
        <v>5120</v>
      </c>
      <c r="J223" s="6"/>
    </row>
    <row r="224" spans="1:10" s="10" customFormat="1" ht="18" customHeight="1" x14ac:dyDescent="0.2">
      <c r="A224" s="28"/>
      <c r="B224" s="262" t="s">
        <v>156</v>
      </c>
      <c r="C224" s="43" t="s">
        <v>158</v>
      </c>
      <c r="D224" s="20">
        <v>1500</v>
      </c>
      <c r="E224" s="18">
        <v>1500</v>
      </c>
      <c r="F224" s="133"/>
      <c r="G224" s="43"/>
      <c r="H224" s="145"/>
      <c r="I224" s="241">
        <f t="shared" si="8"/>
        <v>1500</v>
      </c>
      <c r="J224" s="6"/>
    </row>
    <row r="225" spans="1:10" s="10" customFormat="1" ht="18" customHeight="1" x14ac:dyDescent="0.2">
      <c r="A225" s="28"/>
      <c r="B225" s="227"/>
      <c r="C225" s="43" t="s">
        <v>248</v>
      </c>
      <c r="D225" s="20">
        <v>3500</v>
      </c>
      <c r="E225" s="18">
        <v>3500</v>
      </c>
      <c r="F225" s="133"/>
      <c r="G225" s="43"/>
      <c r="H225" s="145"/>
      <c r="I225" s="241">
        <f>SUM(E225:F225:G225)</f>
        <v>3500</v>
      </c>
      <c r="J225" s="6"/>
    </row>
    <row r="226" spans="1:10" s="10" customFormat="1" ht="17.25" customHeight="1" x14ac:dyDescent="0.2">
      <c r="A226" s="28"/>
      <c r="B226" s="227"/>
      <c r="C226" s="51" t="s">
        <v>159</v>
      </c>
      <c r="D226" s="20">
        <v>180</v>
      </c>
      <c r="E226" s="18">
        <v>180</v>
      </c>
      <c r="F226" s="33"/>
      <c r="G226" s="13"/>
      <c r="H226" s="145"/>
      <c r="I226" s="241">
        <f t="shared" si="8"/>
        <v>180</v>
      </c>
      <c r="J226" s="6"/>
    </row>
    <row r="227" spans="1:10" s="10" customFormat="1" ht="17.25" customHeight="1" x14ac:dyDescent="0.2">
      <c r="A227" s="28"/>
      <c r="B227" s="227" t="s">
        <v>161</v>
      </c>
      <c r="C227" s="13" t="s">
        <v>160</v>
      </c>
      <c r="D227" s="20">
        <v>2500</v>
      </c>
      <c r="E227" s="18">
        <v>2500</v>
      </c>
      <c r="F227" s="132"/>
      <c r="G227" s="200"/>
      <c r="H227" s="145"/>
      <c r="I227" s="241">
        <f>SUM(E227+F227+G227+H227)</f>
        <v>2500</v>
      </c>
      <c r="J227" s="6"/>
    </row>
    <row r="228" spans="1:10" s="10" customFormat="1" ht="17.25" customHeight="1" x14ac:dyDescent="0.2">
      <c r="A228" s="28"/>
      <c r="B228" s="262"/>
      <c r="C228" s="13" t="s">
        <v>198</v>
      </c>
      <c r="D228" s="20"/>
      <c r="E228" s="18"/>
      <c r="F228" s="33"/>
      <c r="G228" s="200"/>
      <c r="H228" s="145"/>
      <c r="I228" s="241">
        <f>SUM(E228+F228+G228+H228)</f>
        <v>0</v>
      </c>
      <c r="J228" s="6"/>
    </row>
    <row r="229" spans="1:10" s="10" customFormat="1" ht="17.25" customHeight="1" x14ac:dyDescent="0.2">
      <c r="A229" s="28"/>
      <c r="B229" s="227"/>
      <c r="C229" s="13" t="s">
        <v>162</v>
      </c>
      <c r="D229" s="20"/>
      <c r="E229" s="18"/>
      <c r="F229" s="33"/>
      <c r="G229" s="200"/>
      <c r="H229" s="145"/>
      <c r="I229" s="241">
        <f>SUM(E229+F229+G229+H229)</f>
        <v>0</v>
      </c>
      <c r="J229" s="6"/>
    </row>
    <row r="230" spans="1:10" s="10" customFormat="1" ht="17.25" customHeight="1" x14ac:dyDescent="0.2">
      <c r="A230" s="28"/>
      <c r="B230" s="227" t="s">
        <v>164</v>
      </c>
      <c r="C230" s="13" t="s">
        <v>163</v>
      </c>
      <c r="D230" s="20">
        <v>24</v>
      </c>
      <c r="E230" s="18">
        <v>24</v>
      </c>
      <c r="F230" s="33">
        <v>208</v>
      </c>
      <c r="G230" s="200"/>
      <c r="H230" s="145"/>
      <c r="I230" s="241">
        <f>SUM(E230:H230)</f>
        <v>232</v>
      </c>
      <c r="J230" s="6"/>
    </row>
    <row r="231" spans="1:10" s="10" customFormat="1" ht="17.25" customHeight="1" x14ac:dyDescent="0.2">
      <c r="A231" s="28"/>
      <c r="B231" s="227"/>
      <c r="C231" s="13" t="s">
        <v>249</v>
      </c>
      <c r="D231" s="20">
        <v>240</v>
      </c>
      <c r="E231" s="18">
        <v>240</v>
      </c>
      <c r="F231" s="33">
        <v>839</v>
      </c>
      <c r="G231" s="200"/>
      <c r="H231" s="145"/>
      <c r="I231" s="241">
        <f>SUM(E231:H231)</f>
        <v>1079</v>
      </c>
      <c r="J231" s="6"/>
    </row>
    <row r="232" spans="1:10" s="10" customFormat="1" ht="17.25" customHeight="1" thickBot="1" x14ac:dyDescent="0.25">
      <c r="A232" s="28"/>
      <c r="B232" s="227" t="s">
        <v>161</v>
      </c>
      <c r="C232" s="13" t="s">
        <v>160</v>
      </c>
      <c r="D232" s="20">
        <v>198</v>
      </c>
      <c r="E232" s="18">
        <v>198</v>
      </c>
      <c r="F232" s="33">
        <v>529</v>
      </c>
      <c r="G232" s="13"/>
      <c r="H232" s="145"/>
      <c r="I232" s="241">
        <f>SUM(E232:H232)</f>
        <v>727</v>
      </c>
      <c r="J232" s="6"/>
    </row>
    <row r="233" spans="1:10" s="10" customFormat="1" ht="13.5" customHeight="1" x14ac:dyDescent="0.2">
      <c r="A233" s="113"/>
      <c r="B233" s="181"/>
      <c r="C233" s="186"/>
      <c r="D233" s="187"/>
      <c r="E233" s="187"/>
      <c r="F233" s="186"/>
      <c r="G233" s="186"/>
      <c r="H233" s="187"/>
      <c r="I233" s="176"/>
      <c r="J233" s="6"/>
    </row>
    <row r="234" spans="1:10" s="10" customFormat="1" ht="11.25" customHeight="1" thickBot="1" x14ac:dyDescent="0.25">
      <c r="A234" s="117"/>
      <c r="B234" s="182"/>
      <c r="C234" s="188"/>
      <c r="D234" s="85"/>
      <c r="E234" s="85"/>
      <c r="F234" s="188"/>
      <c r="G234" s="188"/>
      <c r="H234" s="85"/>
      <c r="I234" s="180"/>
      <c r="J234" s="6"/>
    </row>
    <row r="235" spans="1:10" s="32" customFormat="1" ht="29.25" customHeight="1" thickBot="1" x14ac:dyDescent="0.25">
      <c r="A235" s="329" t="s">
        <v>0</v>
      </c>
      <c r="B235" s="330"/>
      <c r="C235" s="315" t="s">
        <v>204</v>
      </c>
      <c r="D235" s="315"/>
      <c r="E235" s="315" t="s">
        <v>214</v>
      </c>
      <c r="F235" s="405" t="s">
        <v>209</v>
      </c>
      <c r="G235" s="398"/>
      <c r="H235" s="399"/>
      <c r="I235" s="395" t="s">
        <v>210</v>
      </c>
    </row>
    <row r="236" spans="1:10" s="32" customFormat="1" ht="27.75" customHeight="1" thickBot="1" x14ac:dyDescent="0.25">
      <c r="A236" s="313"/>
      <c r="B236" s="330"/>
      <c r="C236" s="316"/>
      <c r="D236" s="316"/>
      <c r="E236" s="316"/>
      <c r="F236" s="196" t="s">
        <v>31</v>
      </c>
      <c r="G236" s="327" t="s">
        <v>32</v>
      </c>
      <c r="H236" s="328"/>
      <c r="I236" s="396"/>
    </row>
    <row r="237" spans="1:10" s="80" customFormat="1" ht="30" customHeight="1" x14ac:dyDescent="0.2">
      <c r="A237" s="73" t="s">
        <v>166</v>
      </c>
      <c r="B237" s="159" t="s">
        <v>165</v>
      </c>
      <c r="C237" s="322">
        <f>SUM(C238+C243+C249)</f>
        <v>16867</v>
      </c>
      <c r="D237" s="322"/>
      <c r="E237" s="97">
        <f>SUM(E238+E243+E249)</f>
        <v>16867</v>
      </c>
      <c r="F237" s="79">
        <f>SUM(F238+F243+F249)</f>
        <v>0</v>
      </c>
      <c r="G237" s="343">
        <f>SUM(H238+G243+H249)</f>
        <v>3241</v>
      </c>
      <c r="H237" s="347"/>
      <c r="I237" s="194">
        <f t="shared" ref="I237:I247" si="9">SUM(E237:H237)</f>
        <v>20108</v>
      </c>
      <c r="J237" s="154"/>
    </row>
    <row r="238" spans="1:10" s="10" customFormat="1" ht="35.25" customHeight="1" x14ac:dyDescent="0.2">
      <c r="A238" s="74" t="s">
        <v>167</v>
      </c>
      <c r="B238" s="261" t="s">
        <v>168</v>
      </c>
      <c r="C238" s="421">
        <f>SUM(D239:D242)</f>
        <v>12259</v>
      </c>
      <c r="D238" s="353"/>
      <c r="E238" s="99">
        <f>SUM(E239:E242)</f>
        <v>12259</v>
      </c>
      <c r="F238" s="102">
        <f>SUM(F239:F242)</f>
        <v>0</v>
      </c>
      <c r="G238" s="263"/>
      <c r="H238" s="128">
        <f>SUM(H239:H242)</f>
        <v>3329</v>
      </c>
      <c r="I238" s="291">
        <f t="shared" si="9"/>
        <v>15588</v>
      </c>
      <c r="J238" s="6"/>
    </row>
    <row r="239" spans="1:10" s="10" customFormat="1" ht="17.25" customHeight="1" x14ac:dyDescent="0.2">
      <c r="A239" s="28"/>
      <c r="B239" s="41"/>
      <c r="C239" s="13" t="s">
        <v>169</v>
      </c>
      <c r="D239" s="20">
        <v>12259</v>
      </c>
      <c r="E239" s="18">
        <v>12259</v>
      </c>
      <c r="F239" s="132"/>
      <c r="G239" s="13"/>
      <c r="H239" s="145">
        <v>3329</v>
      </c>
      <c r="I239" s="241">
        <f t="shared" si="9"/>
        <v>15588</v>
      </c>
      <c r="J239" s="6"/>
    </row>
    <row r="240" spans="1:10" s="10" customFormat="1" ht="17.25" customHeight="1" x14ac:dyDescent="0.2">
      <c r="A240" s="28"/>
      <c r="B240" s="41"/>
      <c r="D240" s="20"/>
      <c r="E240" s="18"/>
      <c r="F240" s="33"/>
      <c r="G240" s="13"/>
      <c r="H240" s="145"/>
      <c r="I240" s="241">
        <f t="shared" si="9"/>
        <v>0</v>
      </c>
      <c r="J240" s="6"/>
    </row>
    <row r="241" spans="1:16" s="10" customFormat="1" ht="17.25" customHeight="1" x14ac:dyDescent="0.2">
      <c r="A241" s="28"/>
      <c r="B241" s="41"/>
      <c r="C241" s="13"/>
      <c r="D241" s="20"/>
      <c r="E241" s="18"/>
      <c r="F241" s="132"/>
      <c r="G241" s="13"/>
      <c r="H241" s="145"/>
      <c r="I241" s="241">
        <f t="shared" si="9"/>
        <v>0</v>
      </c>
      <c r="J241" s="6"/>
    </row>
    <row r="242" spans="1:16" s="10" customFormat="1" ht="17.25" customHeight="1" x14ac:dyDescent="0.2">
      <c r="A242" s="92"/>
      <c r="B242" s="189"/>
      <c r="C242" s="13"/>
      <c r="D242" s="20"/>
      <c r="E242" s="18"/>
      <c r="F242" s="132"/>
      <c r="G242" s="25"/>
      <c r="H242" s="145"/>
      <c r="I242" s="241">
        <f t="shared" si="9"/>
        <v>0</v>
      </c>
      <c r="J242" s="6"/>
    </row>
    <row r="243" spans="1:16" s="80" customFormat="1" ht="20.25" customHeight="1" x14ac:dyDescent="0.2">
      <c r="A243" s="73" t="s">
        <v>170</v>
      </c>
      <c r="B243" s="325" t="s">
        <v>171</v>
      </c>
      <c r="C243" s="345">
        <f>SUM(D244:D248)</f>
        <v>3708</v>
      </c>
      <c r="D243" s="345"/>
      <c r="E243" s="268">
        <f>SUM(E244:E248)</f>
        <v>3708</v>
      </c>
      <c r="F243" s="107">
        <f>SUM(F244:F248)</f>
        <v>0</v>
      </c>
      <c r="G243" s="346">
        <f>SUM(H244:H248)</f>
        <v>-88</v>
      </c>
      <c r="H243" s="350"/>
      <c r="I243" s="253">
        <f t="shared" si="9"/>
        <v>3620</v>
      </c>
      <c r="J243" s="77"/>
    </row>
    <row r="244" spans="1:16" s="10" customFormat="1" ht="16.5" customHeight="1" x14ac:dyDescent="0.2">
      <c r="A244" s="28"/>
      <c r="B244" s="326"/>
      <c r="C244" s="27" t="s">
        <v>28</v>
      </c>
      <c r="D244" s="3">
        <v>1200</v>
      </c>
      <c r="E244" s="9">
        <v>1200</v>
      </c>
      <c r="F244" s="35"/>
      <c r="G244" s="27"/>
      <c r="H244" s="140"/>
      <c r="I244" s="265">
        <f t="shared" si="9"/>
        <v>1200</v>
      </c>
      <c r="J244" s="6"/>
    </row>
    <row r="245" spans="1:16" s="10" customFormat="1" ht="16.5" customHeight="1" x14ac:dyDescent="0.2">
      <c r="A245" s="28"/>
      <c r="B245" s="264" t="s">
        <v>172</v>
      </c>
      <c r="C245" s="13" t="s">
        <v>26</v>
      </c>
      <c r="D245" s="3">
        <v>2000</v>
      </c>
      <c r="E245" s="9">
        <v>2000</v>
      </c>
      <c r="F245" s="33"/>
      <c r="G245" s="13"/>
      <c r="H245" s="140">
        <v>-88</v>
      </c>
      <c r="I245" s="265">
        <f t="shared" si="9"/>
        <v>1912</v>
      </c>
      <c r="J245" s="6"/>
    </row>
    <row r="246" spans="1:16" s="10" customFormat="1" ht="16.5" customHeight="1" x14ac:dyDescent="0.2">
      <c r="A246" s="28"/>
      <c r="B246" s="264"/>
      <c r="C246" s="13" t="s">
        <v>27</v>
      </c>
      <c r="D246" s="3">
        <v>400</v>
      </c>
      <c r="E246" s="9">
        <v>400</v>
      </c>
      <c r="F246" s="213"/>
      <c r="G246" s="13"/>
      <c r="H246" s="140"/>
      <c r="I246" s="265">
        <f t="shared" si="9"/>
        <v>400</v>
      </c>
      <c r="J246" s="6"/>
    </row>
    <row r="247" spans="1:16" s="10" customFormat="1" ht="16.5" customHeight="1" x14ac:dyDescent="0.2">
      <c r="A247" s="28"/>
      <c r="B247" s="264"/>
      <c r="C247" s="13" t="s">
        <v>250</v>
      </c>
      <c r="D247" s="3">
        <v>108</v>
      </c>
      <c r="E247" s="9">
        <v>108</v>
      </c>
      <c r="F247" s="33"/>
      <c r="G247" s="13"/>
      <c r="H247" s="140"/>
      <c r="I247" s="265">
        <f t="shared" si="9"/>
        <v>108</v>
      </c>
      <c r="J247" s="6"/>
    </row>
    <row r="248" spans="1:16" s="10" customFormat="1" ht="16.5" customHeight="1" x14ac:dyDescent="0.2">
      <c r="A248" s="28"/>
      <c r="B248" s="264"/>
      <c r="C248" s="13"/>
      <c r="D248" s="3"/>
      <c r="E248" s="9"/>
      <c r="F248" s="132"/>
      <c r="G248" s="13"/>
      <c r="H248" s="140"/>
      <c r="I248" s="265"/>
      <c r="J248" s="6"/>
    </row>
    <row r="249" spans="1:16" s="10" customFormat="1" ht="33.75" customHeight="1" x14ac:dyDescent="0.2">
      <c r="A249" s="74" t="s">
        <v>102</v>
      </c>
      <c r="B249" s="266" t="s">
        <v>173</v>
      </c>
      <c r="C249" s="352">
        <f>SUM(D250:D254)</f>
        <v>900</v>
      </c>
      <c r="D249" s="353"/>
      <c r="E249" s="39">
        <f>SUM(E250:E254)</f>
        <v>900</v>
      </c>
      <c r="F249" s="39">
        <f>SUM(F250:F254)</f>
        <v>0</v>
      </c>
      <c r="G249" s="267"/>
      <c r="H249" s="98">
        <f>SUM(H250:H254)</f>
        <v>0</v>
      </c>
      <c r="I249" s="290">
        <f t="shared" ref="I249:I254" si="10">SUM(E249:H249)</f>
        <v>900</v>
      </c>
      <c r="J249" s="6"/>
    </row>
    <row r="250" spans="1:16" s="10" customFormat="1" ht="16.5" customHeight="1" x14ac:dyDescent="0.2">
      <c r="A250" s="28"/>
      <c r="B250" s="264"/>
      <c r="C250" s="13" t="s">
        <v>174</v>
      </c>
      <c r="D250" s="3">
        <v>900</v>
      </c>
      <c r="E250" s="9">
        <v>900</v>
      </c>
      <c r="F250" s="132"/>
      <c r="G250" s="13"/>
      <c r="H250" s="140"/>
      <c r="I250" s="265">
        <f t="shared" si="10"/>
        <v>900</v>
      </c>
      <c r="J250" s="6"/>
    </row>
    <row r="251" spans="1:16" s="10" customFormat="1" ht="16.5" customHeight="1" x14ac:dyDescent="0.2">
      <c r="A251" s="28"/>
      <c r="B251" s="264"/>
      <c r="C251" s="13"/>
      <c r="D251" s="3"/>
      <c r="E251" s="9"/>
      <c r="F251" s="132"/>
      <c r="G251" s="13"/>
      <c r="H251" s="140"/>
      <c r="I251" s="265">
        <f t="shared" si="10"/>
        <v>0</v>
      </c>
      <c r="J251" s="6"/>
    </row>
    <row r="252" spans="1:16" s="10" customFormat="1" ht="16.5" customHeight="1" x14ac:dyDescent="0.2">
      <c r="A252" s="28"/>
      <c r="B252" s="264"/>
      <c r="C252" s="13"/>
      <c r="D252" s="3"/>
      <c r="E252" s="9"/>
      <c r="F252" s="132"/>
      <c r="G252" s="13"/>
      <c r="H252" s="140"/>
      <c r="I252" s="265">
        <f t="shared" si="10"/>
        <v>0</v>
      </c>
      <c r="J252" s="6"/>
    </row>
    <row r="253" spans="1:16" s="10" customFormat="1" ht="16.5" customHeight="1" x14ac:dyDescent="0.2">
      <c r="A253" s="28"/>
      <c r="B253" s="264"/>
      <c r="C253" s="13"/>
      <c r="D253" s="3"/>
      <c r="E253" s="9"/>
      <c r="F253" s="132"/>
      <c r="G253" s="13"/>
      <c r="H253" s="140"/>
      <c r="I253" s="265">
        <f t="shared" si="10"/>
        <v>0</v>
      </c>
      <c r="J253" s="6"/>
    </row>
    <row r="254" spans="1:16" s="10" customFormat="1" ht="19.5" customHeight="1" x14ac:dyDescent="0.2">
      <c r="A254" s="28"/>
      <c r="B254" s="264"/>
      <c r="C254" s="419"/>
      <c r="D254" s="3"/>
      <c r="E254" s="9"/>
      <c r="F254" s="132"/>
      <c r="G254" s="13"/>
      <c r="H254" s="140"/>
      <c r="I254" s="265">
        <f t="shared" si="10"/>
        <v>0</v>
      </c>
      <c r="J254" s="6"/>
    </row>
    <row r="255" spans="1:16" s="10" customFormat="1" ht="1.5" hidden="1" customHeight="1" x14ac:dyDescent="0.2">
      <c r="A255" s="28"/>
      <c r="B255" s="161"/>
      <c r="C255" s="419"/>
      <c r="D255" s="52"/>
      <c r="E255" s="23"/>
      <c r="F255" s="136"/>
      <c r="G255" s="22"/>
      <c r="H255" s="140"/>
      <c r="I255" s="153"/>
      <c r="J255" s="6"/>
      <c r="K255" s="6"/>
    </row>
    <row r="256" spans="1:16" s="10" customFormat="1" ht="28.5" customHeight="1" x14ac:dyDescent="0.2">
      <c r="A256" s="73" t="s">
        <v>180</v>
      </c>
      <c r="B256" s="106" t="s">
        <v>22</v>
      </c>
      <c r="C256" s="340">
        <f>SUM(C257+C269+C279+C282)</f>
        <v>78755</v>
      </c>
      <c r="D256" s="340"/>
      <c r="E256" s="199">
        <f>SUM(E257+E269+E279+E282)</f>
        <v>78755</v>
      </c>
      <c r="F256" s="108">
        <f>SUM(F257+F269+F279+F282)</f>
        <v>0</v>
      </c>
      <c r="G256" s="341">
        <f>SUM(G257+G269+H279+G282)</f>
        <v>34900</v>
      </c>
      <c r="H256" s="342"/>
      <c r="I256" s="155">
        <f>SUM(E256:H256)</f>
        <v>113655</v>
      </c>
      <c r="J256" s="6"/>
      <c r="L256" s="6"/>
      <c r="M256" s="6"/>
      <c r="N256" s="6"/>
      <c r="O256" s="6"/>
      <c r="P256" s="6"/>
    </row>
    <row r="257" spans="1:10" s="10" customFormat="1" ht="20.25" customHeight="1" x14ac:dyDescent="0.2">
      <c r="A257" s="276" t="s">
        <v>7</v>
      </c>
      <c r="B257" s="160" t="s">
        <v>23</v>
      </c>
      <c r="C257" s="420">
        <f>SUM(D258:D268)</f>
        <v>19916</v>
      </c>
      <c r="D257" s="420"/>
      <c r="E257" s="275">
        <f>SUM(E258:E268)</f>
        <v>19916</v>
      </c>
      <c r="F257" s="107">
        <f>SUM(F258:F268)</f>
        <v>0</v>
      </c>
      <c r="G257" s="346">
        <f>SUM(H258:H268)</f>
        <v>-528</v>
      </c>
      <c r="H257" s="350"/>
      <c r="I257" s="253">
        <f>SUM(E257:H257)</f>
        <v>19388</v>
      </c>
      <c r="J257" s="6"/>
    </row>
    <row r="258" spans="1:10" s="10" customFormat="1" ht="18" customHeight="1" x14ac:dyDescent="0.2">
      <c r="A258" s="28"/>
      <c r="B258" s="243" t="s">
        <v>79</v>
      </c>
      <c r="C258" s="11" t="s">
        <v>263</v>
      </c>
      <c r="D258" s="3">
        <v>1417</v>
      </c>
      <c r="E258" s="9">
        <v>1417</v>
      </c>
      <c r="F258" s="34"/>
      <c r="G258" s="11"/>
      <c r="H258" s="140">
        <v>-528</v>
      </c>
      <c r="I258" s="241">
        <f>SUM(E258:H258)</f>
        <v>889</v>
      </c>
      <c r="J258" s="6"/>
    </row>
    <row r="259" spans="1:10" s="10" customFormat="1" ht="18" customHeight="1" x14ac:dyDescent="0.2">
      <c r="A259" s="28"/>
      <c r="B259" s="243"/>
      <c r="C259" s="11"/>
      <c r="D259" s="3"/>
      <c r="E259" s="9"/>
      <c r="F259" s="34"/>
      <c r="G259" s="11"/>
      <c r="H259" s="140"/>
      <c r="I259" s="241">
        <f t="shared" ref="I259:I268" si="11">SUM(E259:H259)</f>
        <v>0</v>
      </c>
      <c r="J259" s="6"/>
    </row>
    <row r="260" spans="1:10" s="10" customFormat="1" ht="18" customHeight="1" x14ac:dyDescent="0.2">
      <c r="A260" s="28"/>
      <c r="B260" s="243"/>
      <c r="C260" s="22" t="s">
        <v>251</v>
      </c>
      <c r="D260" s="52">
        <v>5669</v>
      </c>
      <c r="E260" s="23">
        <v>5669</v>
      </c>
      <c r="F260" s="28"/>
      <c r="G260" s="22"/>
      <c r="H260" s="149"/>
      <c r="I260" s="241">
        <f t="shared" si="11"/>
        <v>5669</v>
      </c>
      <c r="J260" s="6"/>
    </row>
    <row r="261" spans="1:10" s="10" customFormat="1" ht="18" customHeight="1" x14ac:dyDescent="0.2">
      <c r="A261" s="28"/>
      <c r="B261" s="243"/>
      <c r="C261" s="22" t="s">
        <v>252</v>
      </c>
      <c r="D261" s="52">
        <v>400</v>
      </c>
      <c r="E261" s="23">
        <v>400</v>
      </c>
      <c r="F261" s="28"/>
      <c r="G261" s="22"/>
      <c r="H261" s="149"/>
      <c r="I261" s="241">
        <f t="shared" si="11"/>
        <v>400</v>
      </c>
      <c r="J261" s="6"/>
    </row>
    <row r="262" spans="1:10" s="10" customFormat="1" ht="18" customHeight="1" x14ac:dyDescent="0.2">
      <c r="A262" s="28"/>
      <c r="B262" s="243"/>
      <c r="C262" s="22" t="s">
        <v>253</v>
      </c>
      <c r="D262" s="52">
        <v>3375</v>
      </c>
      <c r="E262" s="23">
        <v>3375</v>
      </c>
      <c r="F262" s="28"/>
      <c r="G262" s="22"/>
      <c r="H262" s="149"/>
      <c r="I262" s="241">
        <f t="shared" si="11"/>
        <v>3375</v>
      </c>
      <c r="J262" s="6"/>
    </row>
    <row r="263" spans="1:10" s="10" customFormat="1" ht="18" customHeight="1" x14ac:dyDescent="0.2">
      <c r="A263" s="28"/>
      <c r="B263" s="243"/>
      <c r="C263" s="22" t="s">
        <v>254</v>
      </c>
      <c r="D263" s="52">
        <v>7300</v>
      </c>
      <c r="E263" s="23">
        <v>7300</v>
      </c>
      <c r="F263" s="28"/>
      <c r="G263" s="22"/>
      <c r="H263" s="149"/>
      <c r="I263" s="241">
        <f t="shared" si="11"/>
        <v>7300</v>
      </c>
      <c r="J263" s="6"/>
    </row>
    <row r="264" spans="1:10" s="10" customFormat="1" ht="18" customHeight="1" x14ac:dyDescent="0.2">
      <c r="A264" s="28"/>
      <c r="B264" s="243"/>
      <c r="C264" s="22" t="s">
        <v>255</v>
      </c>
      <c r="D264" s="52">
        <v>1575</v>
      </c>
      <c r="E264" s="23">
        <v>1575</v>
      </c>
      <c r="F264" s="28"/>
      <c r="G264" s="22"/>
      <c r="H264" s="149"/>
      <c r="I264" s="241">
        <f t="shared" si="11"/>
        <v>1575</v>
      </c>
      <c r="J264" s="6"/>
    </row>
    <row r="265" spans="1:10" s="10" customFormat="1" ht="18" customHeight="1" x14ac:dyDescent="0.2">
      <c r="A265" s="28"/>
      <c r="B265" s="243" t="s">
        <v>237</v>
      </c>
      <c r="C265" s="22" t="s">
        <v>200</v>
      </c>
      <c r="D265" s="52">
        <v>80</v>
      </c>
      <c r="E265" s="23">
        <v>80</v>
      </c>
      <c r="F265" s="28"/>
      <c r="G265" s="22"/>
      <c r="H265" s="149"/>
      <c r="I265" s="241">
        <f t="shared" si="11"/>
        <v>80</v>
      </c>
      <c r="J265" s="6"/>
    </row>
    <row r="266" spans="1:10" s="10" customFormat="1" ht="18" customHeight="1" x14ac:dyDescent="0.2">
      <c r="A266" s="28"/>
      <c r="B266" s="243" t="s">
        <v>256</v>
      </c>
      <c r="C266" s="22" t="s">
        <v>200</v>
      </c>
      <c r="D266" s="52">
        <v>100</v>
      </c>
      <c r="E266" s="23">
        <v>100</v>
      </c>
      <c r="F266" s="34"/>
      <c r="G266" s="22"/>
      <c r="H266" s="149"/>
      <c r="I266" s="241">
        <f t="shared" si="11"/>
        <v>100</v>
      </c>
      <c r="J266" s="6"/>
    </row>
    <row r="267" spans="1:10" s="10" customFormat="1" ht="18" customHeight="1" x14ac:dyDescent="0.2">
      <c r="A267" s="28"/>
      <c r="B267" s="243"/>
      <c r="C267" s="22"/>
      <c r="D267" s="52"/>
      <c r="E267" s="23"/>
      <c r="F267" s="34"/>
      <c r="G267" s="22"/>
      <c r="H267" s="149"/>
      <c r="I267" s="241">
        <f t="shared" si="11"/>
        <v>0</v>
      </c>
      <c r="J267" s="6"/>
    </row>
    <row r="268" spans="1:10" s="10" customFormat="1" ht="18" customHeight="1" x14ac:dyDescent="0.2">
      <c r="A268" s="28"/>
      <c r="B268" s="243"/>
      <c r="C268" s="22"/>
      <c r="D268" s="52"/>
      <c r="E268" s="23"/>
      <c r="F268" s="28"/>
      <c r="G268" s="22"/>
      <c r="H268" s="149"/>
      <c r="I268" s="241">
        <f t="shared" si="11"/>
        <v>0</v>
      </c>
      <c r="J268" s="6"/>
    </row>
    <row r="269" spans="1:10" s="80" customFormat="1" ht="21" customHeight="1" x14ac:dyDescent="0.2">
      <c r="A269" s="74" t="s">
        <v>4</v>
      </c>
      <c r="B269" s="84" t="s">
        <v>11</v>
      </c>
      <c r="C269" s="345">
        <f>SUM(D270:D276)</f>
        <v>1500</v>
      </c>
      <c r="D269" s="346"/>
      <c r="E269" s="273">
        <f>SUM(E270:E275)</f>
        <v>1500</v>
      </c>
      <c r="F269" s="107">
        <f>SUM(F270:F276)</f>
        <v>0</v>
      </c>
      <c r="G269" s="346">
        <f>SUM(H270:H276)</f>
        <v>5528</v>
      </c>
      <c r="H269" s="350"/>
      <c r="I269" s="253">
        <f>SUM(E269:H269)</f>
        <v>7028</v>
      </c>
      <c r="J269" s="77"/>
    </row>
    <row r="270" spans="1:10" s="80" customFormat="1" ht="21" customHeight="1" x14ac:dyDescent="0.2">
      <c r="A270" s="72"/>
      <c r="B270" s="270" t="s">
        <v>79</v>
      </c>
      <c r="C270" s="269" t="s">
        <v>183</v>
      </c>
      <c r="D270" s="271">
        <v>1500</v>
      </c>
      <c r="E270" s="272">
        <v>1500</v>
      </c>
      <c r="F270" s="211"/>
      <c r="G270" s="54"/>
      <c r="H270" s="303">
        <v>5000</v>
      </c>
      <c r="I270" s="274">
        <f>SUM(E270:H270)</f>
        <v>6500</v>
      </c>
      <c r="J270" s="77"/>
    </row>
    <row r="271" spans="1:10" s="10" customFormat="1" ht="18" customHeight="1" x14ac:dyDescent="0.2">
      <c r="A271" s="28"/>
      <c r="B271" s="243"/>
      <c r="C271" s="11" t="s">
        <v>262</v>
      </c>
      <c r="D271" s="9"/>
      <c r="E271" s="34"/>
      <c r="F271" s="34"/>
      <c r="G271" s="11"/>
      <c r="H271" s="9">
        <v>528</v>
      </c>
      <c r="I271" s="274">
        <f t="shared" ref="I271:I276" si="12">SUM(E271:H271)</f>
        <v>528</v>
      </c>
      <c r="J271" s="6"/>
    </row>
    <row r="272" spans="1:10" s="10" customFormat="1" ht="18" customHeight="1" x14ac:dyDescent="0.2">
      <c r="A272" s="28"/>
      <c r="B272" s="243"/>
      <c r="C272" s="11"/>
      <c r="D272" s="3"/>
      <c r="E272" s="9"/>
      <c r="F272" s="34"/>
      <c r="G272" s="11"/>
      <c r="H272" s="9"/>
      <c r="I272" s="274">
        <f t="shared" si="12"/>
        <v>0</v>
      </c>
      <c r="J272" s="6"/>
    </row>
    <row r="273" spans="1:10" s="10" customFormat="1" ht="18" customHeight="1" x14ac:dyDescent="0.2">
      <c r="A273" s="28"/>
      <c r="B273" s="243"/>
      <c r="C273" s="27"/>
      <c r="D273" s="3"/>
      <c r="E273" s="9"/>
      <c r="F273" s="35"/>
      <c r="G273" s="27"/>
      <c r="H273" s="9"/>
      <c r="I273" s="274">
        <f t="shared" si="12"/>
        <v>0</v>
      </c>
      <c r="J273" s="6"/>
    </row>
    <row r="274" spans="1:10" s="10" customFormat="1" ht="18" customHeight="1" x14ac:dyDescent="0.2">
      <c r="A274" s="28"/>
      <c r="B274" s="243"/>
      <c r="C274" s="11"/>
      <c r="D274" s="3"/>
      <c r="E274" s="9"/>
      <c r="F274" s="34"/>
      <c r="G274" s="11"/>
      <c r="H274" s="140"/>
      <c r="I274" s="274">
        <f t="shared" si="12"/>
        <v>0</v>
      </c>
      <c r="J274" s="6"/>
    </row>
    <row r="275" spans="1:10" s="10" customFormat="1" ht="18" customHeight="1" x14ac:dyDescent="0.2">
      <c r="A275" s="28"/>
      <c r="B275" s="243"/>
      <c r="C275" s="11"/>
      <c r="D275" s="3"/>
      <c r="E275" s="9"/>
      <c r="F275" s="34"/>
      <c r="G275" s="11"/>
      <c r="H275" s="140"/>
      <c r="I275" s="274">
        <f t="shared" si="12"/>
        <v>0</v>
      </c>
      <c r="J275" s="6"/>
    </row>
    <row r="276" spans="1:10" s="10" customFormat="1" ht="30.75" customHeight="1" thickBot="1" x14ac:dyDescent="0.25">
      <c r="A276" s="28"/>
      <c r="B276" s="243"/>
      <c r="C276" s="27"/>
      <c r="D276" s="3"/>
      <c r="E276" s="9"/>
      <c r="F276" s="35"/>
      <c r="G276" s="27"/>
      <c r="H276" s="140"/>
      <c r="I276" s="274">
        <f t="shared" si="12"/>
        <v>0</v>
      </c>
      <c r="J276" s="6"/>
    </row>
    <row r="277" spans="1:10" s="61" customFormat="1" ht="17.25" customHeight="1" x14ac:dyDescent="0.2">
      <c r="A277" s="311" t="s">
        <v>0</v>
      </c>
      <c r="B277" s="375"/>
      <c r="C277" s="407" t="s">
        <v>204</v>
      </c>
      <c r="D277" s="408"/>
      <c r="E277" s="377" t="s">
        <v>214</v>
      </c>
      <c r="F277" s="376" t="s">
        <v>209</v>
      </c>
      <c r="G277" s="376"/>
      <c r="H277" s="376"/>
      <c r="I277" s="354" t="s">
        <v>210</v>
      </c>
    </row>
    <row r="278" spans="1:10" s="32" customFormat="1" ht="26.25" customHeight="1" thickBot="1" x14ac:dyDescent="0.25">
      <c r="A278" s="313"/>
      <c r="B278" s="331"/>
      <c r="C278" s="409"/>
      <c r="D278" s="409"/>
      <c r="E278" s="379"/>
      <c r="F278" s="201" t="s">
        <v>31</v>
      </c>
      <c r="G278" s="348" t="s">
        <v>32</v>
      </c>
      <c r="H278" s="349"/>
      <c r="I278" s="355"/>
    </row>
    <row r="279" spans="1:10" s="10" customFormat="1" ht="24.75" customHeight="1" x14ac:dyDescent="0.2">
      <c r="A279" s="72" t="s">
        <v>5</v>
      </c>
      <c r="B279" s="404" t="s">
        <v>15</v>
      </c>
      <c r="C279" s="417">
        <f>SUM(D280:D281)</f>
        <v>5782</v>
      </c>
      <c r="D279" s="418"/>
      <c r="E279" s="298">
        <f>SUM(E280:E281)</f>
        <v>5782</v>
      </c>
      <c r="F279" s="298">
        <f>SUM(F280:F281)</f>
        <v>0</v>
      </c>
      <c r="G279" s="298">
        <f t="shared" ref="G279" si="13">SUM(G280:G281)</f>
        <v>1042</v>
      </c>
      <c r="H279" s="298">
        <f>SUM(G280:H281)</f>
        <v>900</v>
      </c>
      <c r="I279" s="210">
        <f>SUM(E279+F279+H279)</f>
        <v>6682</v>
      </c>
      <c r="J279" s="6"/>
    </row>
    <row r="280" spans="1:10" s="10" customFormat="1" ht="21" customHeight="1" x14ac:dyDescent="0.2">
      <c r="A280" s="72"/>
      <c r="B280" s="404"/>
      <c r="C280" s="269" t="s">
        <v>196</v>
      </c>
      <c r="D280" s="271">
        <v>5377</v>
      </c>
      <c r="E280" s="247">
        <v>5377</v>
      </c>
      <c r="F280" s="247"/>
      <c r="G280" s="306"/>
      <c r="H280" s="303">
        <v>-142</v>
      </c>
      <c r="I280" s="304">
        <f t="shared" ref="I280:I291" si="14">SUM(E280:H280)</f>
        <v>5235</v>
      </c>
      <c r="J280" s="6"/>
    </row>
    <row r="281" spans="1:10" s="10" customFormat="1" ht="18.75" customHeight="1" x14ac:dyDescent="0.2">
      <c r="A281" s="28"/>
      <c r="B281" s="404"/>
      <c r="C281" s="205" t="s">
        <v>197</v>
      </c>
      <c r="D281" s="305">
        <v>405</v>
      </c>
      <c r="E281" s="135">
        <v>405</v>
      </c>
      <c r="F281" s="135"/>
      <c r="G281" s="415">
        <v>1042</v>
      </c>
      <c r="H281" s="416"/>
      <c r="I281" s="151">
        <f t="shared" si="14"/>
        <v>1447</v>
      </c>
      <c r="J281" s="6"/>
    </row>
    <row r="282" spans="1:10" s="10" customFormat="1" ht="21" customHeight="1" x14ac:dyDescent="0.2">
      <c r="A282" s="74" t="s">
        <v>181</v>
      </c>
      <c r="B282" s="159" t="s">
        <v>175</v>
      </c>
      <c r="C282" s="322">
        <f>SUM(D283:D287)</f>
        <v>51557</v>
      </c>
      <c r="D282" s="322"/>
      <c r="E282" s="309">
        <f>SUM(E283:E287)</f>
        <v>51557</v>
      </c>
      <c r="F282" s="309">
        <f>SUM(F283:F287)</f>
        <v>0</v>
      </c>
      <c r="G282" s="322">
        <f>SUM(H283:H287)</f>
        <v>29000</v>
      </c>
      <c r="H282" s="343"/>
      <c r="I282" s="152">
        <f t="shared" si="14"/>
        <v>80557</v>
      </c>
      <c r="J282" s="6"/>
    </row>
    <row r="283" spans="1:10" s="10" customFormat="1" ht="21" customHeight="1" x14ac:dyDescent="0.2">
      <c r="A283" s="72"/>
      <c r="B283" s="220"/>
      <c r="C283" s="269"/>
      <c r="D283" s="271"/>
      <c r="E283" s="247"/>
      <c r="F283" s="211"/>
      <c r="G283" s="212"/>
      <c r="H283" s="207"/>
      <c r="I283" s="277">
        <f t="shared" si="14"/>
        <v>0</v>
      </c>
      <c r="J283" s="6"/>
    </row>
    <row r="284" spans="1:10" s="10" customFormat="1" ht="21" customHeight="1" x14ac:dyDescent="0.2">
      <c r="A284" s="72"/>
      <c r="B284" s="220"/>
      <c r="C284" s="269" t="s">
        <v>257</v>
      </c>
      <c r="D284" s="271">
        <v>51557</v>
      </c>
      <c r="E284" s="247">
        <v>51557</v>
      </c>
      <c r="F284" s="247"/>
      <c r="G284" s="212"/>
      <c r="H284" s="207">
        <v>29000</v>
      </c>
      <c r="I284" s="277">
        <f t="shared" si="14"/>
        <v>80557</v>
      </c>
      <c r="J284" s="6"/>
    </row>
    <row r="285" spans="1:10" s="10" customFormat="1" ht="21" customHeight="1" x14ac:dyDescent="0.2">
      <c r="A285" s="72"/>
      <c r="B285" s="220"/>
      <c r="C285" s="212"/>
      <c r="D285" s="55"/>
      <c r="E285" s="247"/>
      <c r="F285" s="211"/>
      <c r="G285" s="212"/>
      <c r="H285" s="207"/>
      <c r="I285" s="277">
        <f t="shared" si="14"/>
        <v>0</v>
      </c>
      <c r="J285" s="6"/>
    </row>
    <row r="286" spans="1:10" s="10" customFormat="1" ht="16.5" customHeight="1" x14ac:dyDescent="0.2">
      <c r="A286" s="72"/>
      <c r="B286" s="220"/>
      <c r="C286" s="27"/>
      <c r="D286" s="9"/>
      <c r="E286" s="33"/>
      <c r="F286" s="35"/>
      <c r="G286" s="27"/>
      <c r="H286" s="140"/>
      <c r="I286" s="277">
        <f t="shared" si="14"/>
        <v>0</v>
      </c>
      <c r="J286" s="6"/>
    </row>
    <row r="287" spans="1:10" s="10" customFormat="1" ht="16.5" customHeight="1" x14ac:dyDescent="0.2">
      <c r="A287" s="28"/>
      <c r="B287" s="26"/>
      <c r="C287" s="13"/>
      <c r="D287" s="18"/>
      <c r="E287" s="33"/>
      <c r="F287" s="136"/>
      <c r="G287" s="13"/>
      <c r="H287" s="140"/>
      <c r="I287" s="277">
        <f t="shared" si="14"/>
        <v>0</v>
      </c>
      <c r="J287" s="6"/>
    </row>
    <row r="288" spans="1:10" s="10" customFormat="1" ht="23.25" customHeight="1" x14ac:dyDescent="0.2">
      <c r="A288" s="74" t="s">
        <v>182</v>
      </c>
      <c r="B288" s="171" t="s">
        <v>29</v>
      </c>
      <c r="C288" s="343">
        <f>SUM(D289:D290)</f>
        <v>8500</v>
      </c>
      <c r="D288" s="344"/>
      <c r="E288" s="79">
        <f>SUM(E289:E290)</f>
        <v>8500</v>
      </c>
      <c r="F288" s="79">
        <f>SUM(F289:F290)</f>
        <v>0</v>
      </c>
      <c r="G288" s="79">
        <f>SUM(G289:G290)</f>
        <v>0</v>
      </c>
      <c r="H288" s="79">
        <f>SUM(H289:H290)</f>
        <v>-4068</v>
      </c>
      <c r="I288" s="152">
        <f t="shared" si="14"/>
        <v>4432</v>
      </c>
      <c r="J288" s="6"/>
    </row>
    <row r="289" spans="1:87" s="10" customFormat="1" ht="20.25" customHeight="1" x14ac:dyDescent="0.2">
      <c r="A289" s="72"/>
      <c r="B289" s="169"/>
      <c r="C289" s="13" t="s">
        <v>176</v>
      </c>
      <c r="D289" s="271">
        <v>8500</v>
      </c>
      <c r="E289" s="247">
        <v>8500</v>
      </c>
      <c r="F289" s="247"/>
      <c r="G289" s="54"/>
      <c r="H289" s="303">
        <v>-4068</v>
      </c>
      <c r="I289" s="274">
        <f t="shared" si="14"/>
        <v>4432</v>
      </c>
      <c r="J289" s="6"/>
    </row>
    <row r="290" spans="1:87" s="88" customFormat="1" ht="17.25" customHeight="1" x14ac:dyDescent="0.2">
      <c r="A290" s="256"/>
      <c r="B290" s="26"/>
      <c r="C290" s="13" t="s">
        <v>177</v>
      </c>
      <c r="D290" s="18"/>
      <c r="E290" s="33"/>
      <c r="F290" s="119"/>
      <c r="G290" s="49"/>
      <c r="H290" s="145"/>
      <c r="I290" s="241">
        <f t="shared" si="14"/>
        <v>0</v>
      </c>
      <c r="J290" s="87"/>
    </row>
    <row r="291" spans="1:87" s="88" customFormat="1" ht="33" customHeight="1" x14ac:dyDescent="0.2">
      <c r="A291" s="289" t="s">
        <v>194</v>
      </c>
      <c r="B291" s="159" t="s">
        <v>195</v>
      </c>
      <c r="C291" s="343">
        <v>191861</v>
      </c>
      <c r="D291" s="351"/>
      <c r="E291" s="79">
        <v>191861</v>
      </c>
      <c r="F291" s="79">
        <v>344</v>
      </c>
      <c r="G291" s="54"/>
      <c r="H291" s="96"/>
      <c r="I291" s="152">
        <f t="shared" si="14"/>
        <v>192205</v>
      </c>
      <c r="J291" s="87"/>
    </row>
    <row r="292" spans="1:87" s="88" customFormat="1" ht="32.25" customHeight="1" x14ac:dyDescent="0.2">
      <c r="A292" s="280"/>
      <c r="B292" s="159" t="s">
        <v>178</v>
      </c>
      <c r="C292" s="343">
        <f>SUM(C9+C256+C288+C291)</f>
        <v>496461</v>
      </c>
      <c r="D292" s="351"/>
      <c r="E292" s="79">
        <f>SUM(E9+E256+E288+E291)</f>
        <v>496461</v>
      </c>
      <c r="F292" s="297">
        <f>SUM(F9+F256+F288+F291)</f>
        <v>2233</v>
      </c>
      <c r="G292" s="297">
        <f>SUM(G9+G256+G288+G291)</f>
        <v>41937</v>
      </c>
      <c r="H292" s="297">
        <f>SUM(G9+G256+H288+H291)</f>
        <v>37869</v>
      </c>
      <c r="I292" s="152">
        <f>SUM(E292+F292+H292)</f>
        <v>536563</v>
      </c>
      <c r="J292" s="87"/>
    </row>
    <row r="293" spans="1:87" s="88" customFormat="1" ht="24" customHeight="1" x14ac:dyDescent="0.2">
      <c r="A293" s="86"/>
      <c r="B293" s="279" t="s">
        <v>179</v>
      </c>
      <c r="C293" s="352">
        <f>SUM(D294:D295)</f>
        <v>1500</v>
      </c>
      <c r="D293" s="353"/>
      <c r="E293" s="39">
        <f>SUM(E294:E295)</f>
        <v>1500</v>
      </c>
      <c r="F293" s="39"/>
      <c r="G293" s="39">
        <f>SUM(F294:G295)</f>
        <v>0</v>
      </c>
      <c r="H293" s="98">
        <f>SUM(G294:H295)</f>
        <v>0</v>
      </c>
      <c r="I293" s="152">
        <f>SUM(E293+F293+H293)</f>
        <v>1500</v>
      </c>
      <c r="J293" s="87"/>
    </row>
    <row r="294" spans="1:87" s="88" customFormat="1" ht="32.25" customHeight="1" x14ac:dyDescent="0.2">
      <c r="A294" s="86"/>
      <c r="B294" s="170" t="s">
        <v>187</v>
      </c>
      <c r="C294" s="13"/>
      <c r="D294" s="18">
        <v>1500</v>
      </c>
      <c r="E294" s="33">
        <v>1500</v>
      </c>
      <c r="F294" s="119"/>
      <c r="G294" s="49"/>
      <c r="H294" s="126"/>
      <c r="I294" s="281">
        <f>SUM(E294:H294)</f>
        <v>1500</v>
      </c>
      <c r="J294" s="87"/>
    </row>
    <row r="295" spans="1:87" s="10" customFormat="1" ht="28.5" customHeight="1" thickBot="1" x14ac:dyDescent="0.25">
      <c r="A295" s="74"/>
      <c r="B295" s="171"/>
      <c r="C295" s="79"/>
      <c r="D295" s="96"/>
      <c r="E295" s="79"/>
      <c r="F295" s="79"/>
      <c r="G295" s="343"/>
      <c r="H295" s="347"/>
      <c r="I295" s="152">
        <f>SUM(E295:H295)</f>
        <v>0</v>
      </c>
      <c r="J295" s="6"/>
    </row>
    <row r="296" spans="1:87" s="57" customFormat="1" ht="33.75" customHeight="1" thickBot="1" x14ac:dyDescent="0.25">
      <c r="A296" s="190"/>
      <c r="B296" s="191" t="s">
        <v>12</v>
      </c>
      <c r="C296" s="338">
        <f>SUM(C292+C293)</f>
        <v>497961</v>
      </c>
      <c r="D296" s="339"/>
      <c r="E296" s="193">
        <f>SUM(E292+E293)</f>
        <v>497961</v>
      </c>
      <c r="F296" s="192">
        <f>SUM(F292+F293)</f>
        <v>2233</v>
      </c>
      <c r="G296" s="338">
        <f>SUM(H292+H293)</f>
        <v>37869</v>
      </c>
      <c r="H296" s="339"/>
      <c r="I296" s="193">
        <f>SUM(E296:H296)</f>
        <v>538063</v>
      </c>
      <c r="J296" s="141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6"/>
      <c r="BM296" s="6"/>
      <c r="BN296" s="6"/>
      <c r="BO296" s="6"/>
      <c r="BP296" s="6"/>
      <c r="BQ296" s="6"/>
      <c r="BR296" s="6"/>
      <c r="BS296" s="6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</row>
    <row r="297" spans="1:87" x14ac:dyDescent="0.2"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  <c r="BE297" s="9"/>
      <c r="BF297" s="9"/>
      <c r="BG297" s="9"/>
      <c r="BH297" s="9"/>
      <c r="BI297" s="9"/>
      <c r="BJ297" s="9"/>
      <c r="BK297" s="9"/>
      <c r="BL297" s="9"/>
      <c r="BM297" s="9"/>
      <c r="BN297" s="9"/>
      <c r="BO297" s="9"/>
      <c r="BP297" s="9"/>
      <c r="BQ297" s="9"/>
      <c r="BR297" s="9"/>
      <c r="BS297" s="9"/>
      <c r="BT297" s="9"/>
      <c r="BU297" s="9"/>
      <c r="BV297" s="9"/>
      <c r="BW297" s="9"/>
      <c r="BX297" s="9"/>
      <c r="BY297" s="9"/>
      <c r="BZ297" s="9"/>
      <c r="CA297" s="9"/>
      <c r="CB297" s="9"/>
      <c r="CC297" s="9"/>
      <c r="CD297" s="9"/>
      <c r="CE297" s="9"/>
      <c r="CF297" s="9"/>
      <c r="CG297" s="9"/>
      <c r="CH297" s="9"/>
      <c r="CI297" s="9"/>
    </row>
    <row r="298" spans="1:87" x14ac:dyDescent="0.2"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K298" s="9"/>
    </row>
    <row r="299" spans="1:87" ht="15" x14ac:dyDescent="0.2">
      <c r="D299" s="278"/>
    </row>
  </sheetData>
  <mergeCells count="113">
    <mergeCell ref="B243:B244"/>
    <mergeCell ref="E277:E278"/>
    <mergeCell ref="B218:B219"/>
    <mergeCell ref="G281:H281"/>
    <mergeCell ref="C279:D279"/>
    <mergeCell ref="A277:B278"/>
    <mergeCell ref="E235:E236"/>
    <mergeCell ref="G243:H243"/>
    <mergeCell ref="C254:C255"/>
    <mergeCell ref="C257:D257"/>
    <mergeCell ref="C238:D238"/>
    <mergeCell ref="I187:I188"/>
    <mergeCell ref="B279:B281"/>
    <mergeCell ref="C243:D243"/>
    <mergeCell ref="A235:B236"/>
    <mergeCell ref="C249:D249"/>
    <mergeCell ref="F235:H235"/>
    <mergeCell ref="F221:F222"/>
    <mergeCell ref="C235:D236"/>
    <mergeCell ref="F277:H277"/>
    <mergeCell ref="C277:D278"/>
    <mergeCell ref="G218:H218"/>
    <mergeCell ref="I277:I278"/>
    <mergeCell ref="G237:H237"/>
    <mergeCell ref="C237:D237"/>
    <mergeCell ref="I235:I236"/>
    <mergeCell ref="G236:H236"/>
    <mergeCell ref="G269:H269"/>
    <mergeCell ref="G211:H211"/>
    <mergeCell ref="G199:H199"/>
    <mergeCell ref="G217:H217"/>
    <mergeCell ref="E187:E188"/>
    <mergeCell ref="F187:H187"/>
    <mergeCell ref="C217:D217"/>
    <mergeCell ref="C199:D199"/>
    <mergeCell ref="C10:D10"/>
    <mergeCell ref="J62:K62"/>
    <mergeCell ref="G173:H173"/>
    <mergeCell ref="G48:H48"/>
    <mergeCell ref="C149:D150"/>
    <mergeCell ref="I45:I46"/>
    <mergeCell ref="G46:H46"/>
    <mergeCell ref="G51:H51"/>
    <mergeCell ref="G92:H92"/>
    <mergeCell ref="E45:E46"/>
    <mergeCell ref="F149:H149"/>
    <mergeCell ref="I90:I91"/>
    <mergeCell ref="I149:I150"/>
    <mergeCell ref="C49:D49"/>
    <mergeCell ref="C47:D47"/>
    <mergeCell ref="C48:D48"/>
    <mergeCell ref="C51:D51"/>
    <mergeCell ref="C90:D91"/>
    <mergeCell ref="I7:I8"/>
    <mergeCell ref="G36:H36"/>
    <mergeCell ref="G53:H53"/>
    <mergeCell ref="G11:H11"/>
    <mergeCell ref="G49:H49"/>
    <mergeCell ref="F45:H45"/>
    <mergeCell ref="G47:H47"/>
    <mergeCell ref="G9:H9"/>
    <mergeCell ref="H1:I1"/>
    <mergeCell ref="A2:I2"/>
    <mergeCell ref="A4:I4"/>
    <mergeCell ref="A5:I5"/>
    <mergeCell ref="A6:I6"/>
    <mergeCell ref="A7:B8"/>
    <mergeCell ref="C7:D8"/>
    <mergeCell ref="F7:H7"/>
    <mergeCell ref="G8:H8"/>
    <mergeCell ref="E7:E8"/>
    <mergeCell ref="C9:D9"/>
    <mergeCell ref="C36:D36"/>
    <mergeCell ref="A45:B46"/>
    <mergeCell ref="C45:D46"/>
    <mergeCell ref="B11:B12"/>
    <mergeCell ref="C11:D11"/>
    <mergeCell ref="C189:D189"/>
    <mergeCell ref="C178:D178"/>
    <mergeCell ref="C211:D211"/>
    <mergeCell ref="C218:D218"/>
    <mergeCell ref="C296:D296"/>
    <mergeCell ref="G296:H296"/>
    <mergeCell ref="C256:D256"/>
    <mergeCell ref="G256:H256"/>
    <mergeCell ref="C288:D288"/>
    <mergeCell ref="C269:D269"/>
    <mergeCell ref="G295:H295"/>
    <mergeCell ref="G278:H278"/>
    <mergeCell ref="G282:H282"/>
    <mergeCell ref="G257:H257"/>
    <mergeCell ref="C291:D291"/>
    <mergeCell ref="C282:D282"/>
    <mergeCell ref="C292:D292"/>
    <mergeCell ref="C293:D293"/>
    <mergeCell ref="G189:H189"/>
    <mergeCell ref="G188:H188"/>
    <mergeCell ref="A187:B188"/>
    <mergeCell ref="C187:D188"/>
    <mergeCell ref="A90:B91"/>
    <mergeCell ref="E149:E150"/>
    <mergeCell ref="G178:H178"/>
    <mergeCell ref="C101:D101"/>
    <mergeCell ref="E90:E91"/>
    <mergeCell ref="F90:H90"/>
    <mergeCell ref="C52:D52"/>
    <mergeCell ref="B178:B179"/>
    <mergeCell ref="G150:H150"/>
    <mergeCell ref="A149:B150"/>
    <mergeCell ref="G91:H91"/>
    <mergeCell ref="G101:H101"/>
    <mergeCell ref="C173:D173"/>
    <mergeCell ref="C53:D53"/>
  </mergeCells>
  <phoneticPr fontId="4" type="noConversion"/>
  <printOptions horizontalCentered="1" gridLines="1"/>
  <pageMargins left="7.874015748031496E-2" right="0" top="0.39370078740157483" bottom="0.19685039370078741" header="0.43307086614173229" footer="0.59055118110236227"/>
  <pageSetup paperSize="9" scale="70" orientation="landscape" horizontalDpi="300" verticalDpi="300" r:id="rId1"/>
  <headerFooter alignWithMargins="0">
    <oddHeader xml:space="preserve">&amp;C
</oddHeader>
  </headerFooter>
  <rowBreaks count="5" manualBreakCount="5">
    <brk id="44" max="9" man="1"/>
    <brk id="132" max="9" man="1"/>
    <brk id="177" max="9" man="1"/>
    <brk id="216" max="9" man="1"/>
    <brk id="254" max="9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Önk.</vt:lpstr>
      <vt:lpstr>Önk.!Nyomtatási_terület</vt:lpstr>
    </vt:vector>
  </TitlesOfParts>
  <Company>Kiskunlacháza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Valóczi Judit</cp:lastModifiedBy>
  <cp:lastPrinted>2015-05-07T07:35:24Z</cp:lastPrinted>
  <dcterms:created xsi:type="dcterms:W3CDTF">2001-07-16T06:07:52Z</dcterms:created>
  <dcterms:modified xsi:type="dcterms:W3CDTF">2015-05-07T07:40:48Z</dcterms:modified>
</cp:coreProperties>
</file>